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defaultThemeVersion="124226"/>
  <mc:AlternateContent xmlns:mc="http://schemas.openxmlformats.org/markup-compatibility/2006">
    <mc:Choice Requires="x15">
      <x15ac:absPath xmlns:x15ac="http://schemas.microsoft.com/office/spreadsheetml/2010/11/ac" url="Z:\精算及統計專責單位(產險精算)\01_工作計劃_財務精算\01_RBC制度研究\2016-2022 巨災風險資本\20211031第二階段導入正式表格文件\再保險_天災風險資本試算表格及填報手冊\111年修訂\"/>
    </mc:Choice>
  </mc:AlternateContent>
  <xr:revisionPtr revIDLastSave="0" documentId="13_ncr:1_{CE82897E-6A8F-4A7B-BDB6-134ED6400A52}" xr6:coauthVersionLast="36" xr6:coauthVersionMax="36" xr10:uidLastSave="{00000000-0000-0000-0000-000000000000}"/>
  <bookViews>
    <workbookView xWindow="0" yWindow="0" windowWidth="28800" windowHeight="11400" tabRatio="838" xr2:uid="{00000000-000D-0000-FFFF-FFFF00000000}"/>
  </bookViews>
  <sheets>
    <sheet name="表1_表30-1" sheetId="16" r:id="rId1"/>
    <sheet name="表2_RBC表30-5-3" sheetId="13" r:id="rId2"/>
    <sheet name="表2-1_RBC表30-4" sheetId="19" r:id="rId3"/>
    <sheet name="表3 表30-8" sheetId="17" r:id="rId4"/>
    <sheet name="表3-1 表30-8-8" sheetId="18" r:id="rId5"/>
    <sheet name="表4_公司資料表" sheetId="6" r:id="rId6"/>
    <sheet name="表5_地震損失評估" sheetId="7" r:id="rId7"/>
    <sheet name="表6_颱洪損失評估" sheetId="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z">#N/A</definedName>
    <definedName name="__123Graph_X" localSheetId="1" hidden="1">'[1]5DAYRPT '!#REF!</definedName>
    <definedName name="__123Graph_X" localSheetId="2" hidden="1">'[1]5DAYRPT '!#REF!</definedName>
    <definedName name="__123Graph_X" hidden="1">'[2]5DAYRPT '!#REF!</definedName>
    <definedName name="_Order1" hidden="1">255</definedName>
    <definedName name="A">[3]不動產!$A$6</definedName>
    <definedName name="aaa">[4]Sheet2!$A$6</definedName>
    <definedName name="AP" localSheetId="2">#REF!</definedName>
    <definedName name="AP">#REF!</definedName>
    <definedName name="Appendix1">[5]General!$B$2:$I$47</definedName>
    <definedName name="Appendix2">[5]General!$B$50:$I$104</definedName>
    <definedName name="AS2DocOpenMode" hidden="1">"AS2DocumentEdit"</definedName>
    <definedName name="AS2HasNoAutoHeaderFooter">"OFF"</definedName>
    <definedName name="b" localSheetId="2">#REF!</definedName>
    <definedName name="b">#REF!</definedName>
    <definedName name="bbb" localSheetId="2">[6]Sheet2!$A$6</definedName>
    <definedName name="bbb">[7]Sheet2!$A$6</definedName>
    <definedName name="Business_Risk1">[5]Business!$B$2:$L$35</definedName>
    <definedName name="Business_Risk2">[5]Business!$B$37:$L$70</definedName>
    <definedName name="Business_Risk3">[5]Business!$B$72:$L$105</definedName>
    <definedName name="Business_Risk4">[5]Business!$B$107:$L$140</definedName>
    <definedName name="Business_Risk5">[5]Business!$B$142:$L$175</definedName>
    <definedName name="Business_Summary">[5]Business!$R$2:$AJ$35</definedName>
    <definedName name="Capital" localSheetId="2">'[7]表05-1'!$D$221</definedName>
    <definedName name="Capital">'[8]表05-1'!$D$221</definedName>
    <definedName name="cc" localSheetId="2">#REF!</definedName>
    <definedName name="cc">#REF!</definedName>
    <definedName name="CF_AccruedExpenses" localSheetId="2">#REF!</definedName>
    <definedName name="CF_AccruedExpenses">#REF!</definedName>
    <definedName name="CF_Cash" localSheetId="2">#REF!</definedName>
    <definedName name="CF_Cash">#REF!</definedName>
    <definedName name="CF_CurrentLTDebit" localSheetId="2">#REF!</definedName>
    <definedName name="CF_CurrentLTDebit">#REF!</definedName>
    <definedName name="CF_DeferredTax" localSheetId="2">#REF!</definedName>
    <definedName name="CF_DeferredTax">#REF!</definedName>
    <definedName name="CF_Dividends" localSheetId="2">#REF!</definedName>
    <definedName name="CF_Dividends">#REF!</definedName>
    <definedName name="CF_Intangibles" localSheetId="2">#REF!</definedName>
    <definedName name="CF_Intangibles">#REF!</definedName>
    <definedName name="CF_Inventories" localSheetId="2">#REF!</definedName>
    <definedName name="CF_Inventories">#REF!</definedName>
    <definedName name="CF_Investments" localSheetId="2">#REF!</definedName>
    <definedName name="CF_Investments">#REF!</definedName>
    <definedName name="CF_LTDebt" localSheetId="2">#REF!</definedName>
    <definedName name="CF_LTDebt">#REF!</definedName>
    <definedName name="CF_NetIncome" localSheetId="2">#REF!</definedName>
    <definedName name="CF_NetIncome">#REF!</definedName>
    <definedName name="CF_Payables" localSheetId="2">#REF!</definedName>
    <definedName name="CF_Payables">#REF!</definedName>
    <definedName name="CF_PrepaidExpenses" localSheetId="2">#REF!</definedName>
    <definedName name="CF_PrepaidExpenses">#REF!</definedName>
    <definedName name="CF_Property" localSheetId="2">#REF!</definedName>
    <definedName name="CF_Property">#REF!</definedName>
    <definedName name="CF_Receivables" localSheetId="2">#REF!</definedName>
    <definedName name="CF_Receivables">#REF!</definedName>
    <definedName name="CF_Shares" localSheetId="2">#REF!</definedName>
    <definedName name="CF_Shares">#REF!</definedName>
    <definedName name="CF_Taxation" localSheetId="2">#REF!</definedName>
    <definedName name="CF_Taxation">#REF!</definedName>
    <definedName name="Country_Diversification">'[5]Ceded WP'!$B$2:$R$66</definedName>
    <definedName name="Country_Index">'[5]misc calcs'!$C$142</definedName>
    <definedName name="CP" localSheetId="2">#REF!</definedName>
    <definedName name="CP">#REF!</definedName>
    <definedName name="Credit_Risk1">[5]Credit!$B$3:$P$59</definedName>
    <definedName name="Credit_Risk2">[5]Credit!$B$64:$P$120</definedName>
    <definedName name="Credit_Risk3">[5]Credit!$B$125:$P$181</definedName>
    <definedName name="Credit_Risk4">[5]Credit!$B$186:$P$242</definedName>
    <definedName name="Credit_Risk5">[5]Credit!$B$246:$P$303</definedName>
    <definedName name="Credit_Summary">[5]Credit!$BC$3:$BT$59</definedName>
    <definedName name="Currency_Index">'[5]misc calcs'!$C$40</definedName>
    <definedName name="Currency_List">'[5]misc calcs'!$B$47:$B$116</definedName>
    <definedName name="d" localSheetId="2">#REF!</definedName>
    <definedName name="d">#REF!</definedName>
    <definedName name="_xlnm.Database" localSheetId="2">#REF!</definedName>
    <definedName name="_xlnm.Database">#REF!</definedName>
    <definedName name="dfg" localSheetId="2">'[8]表02(負債業主權益)'!$A$52</definedName>
    <definedName name="dfg">'[9]表02(負債業主權益)'!$A$52</definedName>
    <definedName name="Diverse">'[5]Ceded WP'!$B$2:$R$66</definedName>
    <definedName name="DWP" localSheetId="2">#REF!</definedName>
    <definedName name="DWP">#REF!</definedName>
    <definedName name="E" localSheetId="2">#REF!</definedName>
    <definedName name="E">#REF!</definedName>
    <definedName name="EndDate" localSheetId="2">[9]Prem!$D$3</definedName>
    <definedName name="EndDate">[10]Prem!$D$3</definedName>
    <definedName name="Exchange_Rate_Date">'[5]misc calcs'!$E$46</definedName>
    <definedName name="Exchange_Rates">'[5]misc calcs'!$E$47:$E$116</definedName>
    <definedName name="f" localSheetId="2">#REF!</definedName>
    <definedName name="f">#REF!</definedName>
    <definedName name="fde" localSheetId="2">[8]表03!$A$50</definedName>
    <definedName name="fde">[9]表03!$A$50</definedName>
    <definedName name="frd" localSheetId="2">[8]表09!$A$24</definedName>
    <definedName name="frd">[9]表09!$A$24</definedName>
    <definedName name="G" localSheetId="2">#REF!</definedName>
    <definedName name="G">#REF!</definedName>
    <definedName name="i" localSheetId="2">#REF!</definedName>
    <definedName name="i">#REF!</definedName>
    <definedName name="I1_01_01" localSheetId="2">'[10]表01-1'!$B$23</definedName>
    <definedName name="I1_01_01">'[11]表01-1'!$B$23</definedName>
    <definedName name="I1_02_01" localSheetId="2">#REF!</definedName>
    <definedName name="I1_02_01">#REF!</definedName>
    <definedName name="I1_02_02" localSheetId="2">#REF!</definedName>
    <definedName name="I1_02_02">#REF!</definedName>
    <definedName name="I1_02_03" localSheetId="2">#REF!</definedName>
    <definedName name="I1_02_03">#REF!</definedName>
    <definedName name="I1_02_04" localSheetId="2">#REF!</definedName>
    <definedName name="I1_02_04">#REF!</definedName>
    <definedName name="I1_02_05" localSheetId="2">#REF!</definedName>
    <definedName name="I1_02_05">#REF!</definedName>
    <definedName name="I1_02_06" localSheetId="2">#REF!</definedName>
    <definedName name="I1_02_06">#REF!</definedName>
    <definedName name="I1_02_07" localSheetId="2">#REF!</definedName>
    <definedName name="I1_02_07">#REF!</definedName>
    <definedName name="Interest_Rate_Risk1">[5]Interest!$B$2:$K$68</definedName>
    <definedName name="Interest_Rate_Risk2">[5]Interest!$B$70:$K$136</definedName>
    <definedName name="Interest_Rate_Risk3">[5]Interest!$B$138:$K$204</definedName>
    <definedName name="Interest_Rate_Risk4">[5]Interest!$B$206:$K$272</definedName>
    <definedName name="Interest_Rate_Risk5">[5]Interest!$B$274:$K$340</definedName>
    <definedName name="Interest_Summary">[5]Interest!$AE$2:$AV$68</definedName>
    <definedName name="Invest_Summary">[5]Investment!$AE$2:$BC$74</definedName>
    <definedName name="Investment_Risk1">[5]Investment!$B$2:$S$74</definedName>
    <definedName name="Investment_Risk2">[5]Investment!$B$77:$S$149</definedName>
    <definedName name="Investment_Risk3">[5]Investment!$B$152:$S$224</definedName>
    <definedName name="Investment_Risk4">[5]Investment!$B$227:$S$299</definedName>
    <definedName name="Investment_Risk5">[5]Investment!$B$302:$S$374</definedName>
    <definedName name="LBCell010" localSheetId="2">#REF!</definedName>
    <definedName name="LBCell010">#REF!</definedName>
    <definedName name="LBCell020" localSheetId="2">#REF!</definedName>
    <definedName name="LBCell020">#REF!</definedName>
    <definedName name="LBCell021" localSheetId="2">#REF!</definedName>
    <definedName name="LBCell021">#REF!</definedName>
    <definedName name="LBCell022" localSheetId="2">#REF!</definedName>
    <definedName name="LBCell022">#REF!</definedName>
    <definedName name="LBCell030" localSheetId="2">#REF!</definedName>
    <definedName name="LBCell030">#REF!</definedName>
    <definedName name="LBCell071SUM" localSheetId="2">'[11]表07(總計)'!$E$40</definedName>
    <definedName name="LBCell071SUM">'[12]表07(總計)'!$E$40</definedName>
    <definedName name="LBCell090" localSheetId="2">#REF!</definedName>
    <definedName name="LBCell090">#REF!</definedName>
    <definedName name="LBCell111SUM" localSheetId="2">'[8]表11(總計)'!$E$6</definedName>
    <definedName name="LBCell111SUM">'[9]表11(總計)'!$E$6</definedName>
    <definedName name="LBCell150" localSheetId="2">#REF!</definedName>
    <definedName name="LBCell150">#REF!</definedName>
    <definedName name="LBCell160" localSheetId="2">'[12]表13-1'!#REF!</definedName>
    <definedName name="LBCell160">'[13]表13-1'!#REF!</definedName>
    <definedName name="leb" localSheetId="2">[8]表01!$A$224</definedName>
    <definedName name="leb">[9]表01!$A$224</definedName>
    <definedName name="LH_Ins_Summary">'[5]Life Reserves'!$AD$3:$AR$38</definedName>
    <definedName name="LH_Insurance_Risk1">'[5]Life Reserves'!$B$3:$L$38</definedName>
    <definedName name="LH_Insurance_Risk2">'[5]Life Reserves'!$B$43:$L$78</definedName>
    <definedName name="LH_Insurance_Risk3">'[5]Life Reserves'!$B$83:$L$118</definedName>
    <definedName name="LH_Insurance_Risk4">'[5]Life Reserves'!$B$123:$L$158</definedName>
    <definedName name="LH_Insurance_Risk5">'[5]Life Reserves'!$B$163:$L$198</definedName>
    <definedName name="li" localSheetId="2">'[8]表02(資產附表)'!$A$48</definedName>
    <definedName name="li">'[9]表02(資產附表)'!$A$48</definedName>
    <definedName name="lib" localSheetId="2">'[8]表02(資產)'!$A$43</definedName>
    <definedName name="lib">'[9]表02(資產)'!$A$43</definedName>
    <definedName name="Local_Risk_Charges">'[5]misc calcs'!$G$168:$G$241</definedName>
    <definedName name="LR" localSheetId="2">#REF!</definedName>
    <definedName name="LR">#REF!</definedName>
    <definedName name="LTCell010" localSheetId="2">#REF!</definedName>
    <definedName name="LTCell010">#REF!</definedName>
    <definedName name="LTCell020" localSheetId="2">#REF!</definedName>
    <definedName name="LTCell020">#REF!</definedName>
    <definedName name="LTCell021" localSheetId="2">#REF!</definedName>
    <definedName name="LTCell021">#REF!</definedName>
    <definedName name="LTCell022" localSheetId="2">#REF!</definedName>
    <definedName name="LTCell022">#REF!</definedName>
    <definedName name="LTCell030" localSheetId="2">#REF!</definedName>
    <definedName name="LTCell030">#REF!</definedName>
    <definedName name="LTCell090" localSheetId="2">#REF!</definedName>
    <definedName name="LTCell090">#REF!</definedName>
    <definedName name="LTCell150" localSheetId="2">#REF!</definedName>
    <definedName name="LTCell150">#REF!</definedName>
    <definedName name="LTCell160" localSheetId="2">'[12]表13-1'!#REF!</definedName>
    <definedName name="LTCell160">'[13]表13-1'!#REF!</definedName>
    <definedName name="Market_Risk_Charges">'[5]misc calcs'!$F$168:$F$241</definedName>
    <definedName name="mh" localSheetId="2">#REF!</definedName>
    <definedName name="mh">#REF!</definedName>
    <definedName name="MOF_05" localSheetId="2">#REF!</definedName>
    <definedName name="MOF_05">#REF!</definedName>
    <definedName name="netprem_written" localSheetId="2">[4]Sheet2!#REF!</definedName>
    <definedName name="netprem_written">[4]Sheet2!#REF!</definedName>
    <definedName name="NWP" localSheetId="2">#REF!</definedName>
    <definedName name="NWP">#REF!</definedName>
    <definedName name="Premium_Risk1">[5]Premium!$B$2:$N$72</definedName>
    <definedName name="Premium_Risk2">[5]Premium!$B$75:$N$145</definedName>
    <definedName name="Premium_Risk3">[5]Premium!$B$148:$N$218</definedName>
    <definedName name="Premium_Risk4">[5]Premium!$B$221:$N$291</definedName>
    <definedName name="Premium_Risk5">[5]Premium!$B$294:$N$364</definedName>
    <definedName name="Premium_Summary">[5]Premium!$AB$2:$AU$72</definedName>
    <definedName name="_xlnm.Print_Area" localSheetId="1">'表2_RBC表30-5-3'!$A$1:$I$33</definedName>
    <definedName name="_xlnm.Print_Area" localSheetId="3">'表3 表30-8'!$A$1:$F$35</definedName>
    <definedName name="_xlnm.Print_Area" localSheetId="5">表4_公司資料表!$A$1:$M$40</definedName>
    <definedName name="_xlnm.Print_Area" localSheetId="6">表5_地震損失評估!$A$1:$AJ$40</definedName>
    <definedName name="_xlnm.Print_Area" localSheetId="7">表6_颱洪損失評估!$A$1:$AE$39</definedName>
    <definedName name="Print1" localSheetId="2">#REF!</definedName>
    <definedName name="Print1">#REF!</definedName>
    <definedName name="Recoverable_Breakout1">[5]Credit!$AA$6:$AS$59</definedName>
    <definedName name="Recoverable_Breakout2">[5]Credit!$AA$67:$AS$120</definedName>
    <definedName name="Recoverable_Breakout3">[5]Credit!$AA$128:$AS$181</definedName>
    <definedName name="Recoverable_Breakout4">[5]Credit!$AA$189:$AS$242</definedName>
    <definedName name="Recoverable_Breakout5">[5]Credit!$AA$246:$AS$303</definedName>
    <definedName name="Req_Cap_Summary">'[5]Req Cap'!$AA$3:$AV$70</definedName>
    <definedName name="Required_Capital1">'[5]Req Cap'!$B$3:$P$70</definedName>
    <definedName name="Required_Capital2">'[5]Req Cap'!$B$74:$P$141</definedName>
    <definedName name="Required_Capital3">'[5]Req Cap'!$B$145:$P$212</definedName>
    <definedName name="Required_Capital4">'[5]Req Cap'!$B$216:$P$283</definedName>
    <definedName name="Required_Capital5">'[5]Req Cap'!$B$287:$P$354</definedName>
    <definedName name="Reserve_Risk1">'[5]NonLife Reserves'!$B$2:$T$62</definedName>
    <definedName name="Reserve_Risk2">'[5]NonLife Reserves'!$B$66:$T$126</definedName>
    <definedName name="Reserve_Risk3">'[5]NonLife Reserves'!$B$130:$T$190</definedName>
    <definedName name="Reserve_Risk4">'[5]NonLife Reserves'!$B$194:$T$254</definedName>
    <definedName name="Reserve_Risk5">'[5]NonLife Reserves'!$B$258:$T$318</definedName>
    <definedName name="Reserve_Summary">'[5]NonLife Reserves'!$AC$2:$AV$62</definedName>
    <definedName name="Reserve_Summary2">'[5]NonLife Reserves'!$AY$2:$BR$62</definedName>
    <definedName name="sencount" hidden="1">3</definedName>
    <definedName name="SHT040BR1" localSheetId="2">#REF!</definedName>
    <definedName name="SHT040BR1">#REF!</definedName>
    <definedName name="SHT040BR2" localSheetId="2">#REF!</definedName>
    <definedName name="SHT040BR2">#REF!</definedName>
    <definedName name="SHT040TR1" localSheetId="2">#REF!</definedName>
    <definedName name="SHT040TR1">#REF!</definedName>
    <definedName name="SHT040TR2" localSheetId="2">#REF!</definedName>
    <definedName name="SHT040TR2">#REF!</definedName>
    <definedName name="SHT050BR1" localSheetId="2">#REF!</definedName>
    <definedName name="SHT050BR1">#REF!</definedName>
    <definedName name="SHT050BR2" localSheetId="2">#REF!</definedName>
    <definedName name="SHT050BR2">#REF!</definedName>
    <definedName name="SHT050BR3" localSheetId="2">#REF!</definedName>
    <definedName name="SHT050BR3">#REF!</definedName>
    <definedName name="SHT050BR4" localSheetId="2">#REF!</definedName>
    <definedName name="SHT050BR4">#REF!</definedName>
    <definedName name="SHT050BR5" localSheetId="2">#REF!</definedName>
    <definedName name="SHT050BR5">#REF!</definedName>
    <definedName name="SHT050BR6" localSheetId="2">#REF!</definedName>
    <definedName name="SHT050BR6">#REF!</definedName>
    <definedName name="SHT050BR7" localSheetId="2">#REF!</definedName>
    <definedName name="SHT050BR7">#REF!</definedName>
    <definedName name="SHT050BR8" localSheetId="2">#REF!</definedName>
    <definedName name="SHT050BR8">#REF!</definedName>
    <definedName name="SHT050BR9" localSheetId="2">#REF!</definedName>
    <definedName name="SHT050BR9">#REF!</definedName>
    <definedName name="SHT050TR1" localSheetId="2">#REF!</definedName>
    <definedName name="SHT050TR1">#REF!</definedName>
    <definedName name="SHT050TR2" localSheetId="2">#REF!</definedName>
    <definedName name="SHT050TR2">#REF!</definedName>
    <definedName name="SHT050TR3" localSheetId="2">#REF!</definedName>
    <definedName name="SHT050TR3">#REF!</definedName>
    <definedName name="SHT050TR4" localSheetId="2">#REF!</definedName>
    <definedName name="SHT050TR4">#REF!</definedName>
    <definedName name="SHT050TR5" localSheetId="2">#REF!</definedName>
    <definedName name="SHT050TR5">#REF!</definedName>
    <definedName name="SHT050TR6" localSheetId="2">#REF!</definedName>
    <definedName name="SHT050TR6">#REF!</definedName>
    <definedName name="SHT050TR7" localSheetId="2">#REF!</definedName>
    <definedName name="SHT050TR7">#REF!</definedName>
    <definedName name="SHT050TR8" localSheetId="2">#REF!</definedName>
    <definedName name="SHT050TR8">#REF!</definedName>
    <definedName name="SHT050TR9" localSheetId="2">#REF!</definedName>
    <definedName name="SHT050TR9">#REF!</definedName>
    <definedName name="SHT051BR1" localSheetId="2">#REF!</definedName>
    <definedName name="SHT051BR1">#REF!</definedName>
    <definedName name="SHT051BR2" localSheetId="2">#REF!</definedName>
    <definedName name="SHT051BR2">#REF!</definedName>
    <definedName name="SHT051BR3" localSheetId="2">#REF!</definedName>
    <definedName name="SHT051BR3">#REF!</definedName>
    <definedName name="SHT051BR4" localSheetId="2">#REF!</definedName>
    <definedName name="SHT051BR4">#REF!</definedName>
    <definedName name="SHT051BR5" localSheetId="2">#REF!</definedName>
    <definedName name="SHT051BR5">#REF!</definedName>
    <definedName name="SHT051BR6" localSheetId="2">#REF!</definedName>
    <definedName name="SHT051BR6">#REF!</definedName>
    <definedName name="SHT051BR7" localSheetId="2">#REF!</definedName>
    <definedName name="SHT051BR7">#REF!</definedName>
    <definedName name="SHT051BR8" localSheetId="2">#REF!</definedName>
    <definedName name="SHT051BR8">#REF!</definedName>
    <definedName name="SHT051BR9" localSheetId="2">#REF!</definedName>
    <definedName name="SHT051BR9">#REF!</definedName>
    <definedName name="SHT051TR1" localSheetId="2">#REF!</definedName>
    <definedName name="SHT051TR1">#REF!</definedName>
    <definedName name="SHT051TR2" localSheetId="2">#REF!</definedName>
    <definedName name="SHT051TR2">#REF!</definedName>
    <definedName name="SHT051TR3" localSheetId="2">#REF!</definedName>
    <definedName name="SHT051TR3">#REF!</definedName>
    <definedName name="SHT051TR4" localSheetId="2">#REF!</definedName>
    <definedName name="SHT051TR4">#REF!</definedName>
    <definedName name="SHT051TR5" localSheetId="2">#REF!</definedName>
    <definedName name="SHT051TR5">#REF!</definedName>
    <definedName name="SHT051TR6" localSheetId="2">#REF!</definedName>
    <definedName name="SHT051TR6">#REF!</definedName>
    <definedName name="SHT051TR7" localSheetId="2">#REF!</definedName>
    <definedName name="SHT051TR7">#REF!</definedName>
    <definedName name="SHT051TR8" localSheetId="2">#REF!</definedName>
    <definedName name="SHT051TR8">#REF!</definedName>
    <definedName name="SHT051TR9" localSheetId="2">#REF!</definedName>
    <definedName name="SHT051TR9">#REF!</definedName>
    <definedName name="SHT060BR1" localSheetId="2">#REF!</definedName>
    <definedName name="SHT060BR1">#REF!</definedName>
    <definedName name="SHT060BR2" localSheetId="2">#REF!</definedName>
    <definedName name="SHT060BR2">#REF!</definedName>
    <definedName name="SHT060BR3" localSheetId="2">#REF!</definedName>
    <definedName name="SHT060BR3">#REF!</definedName>
    <definedName name="SHT060TR1" localSheetId="2">#REF!</definedName>
    <definedName name="SHT060TR1">#REF!</definedName>
    <definedName name="SHT060TR2" localSheetId="2">#REF!</definedName>
    <definedName name="SHT060TR2">#REF!</definedName>
    <definedName name="SHT060TR3" localSheetId="2">#REF!</definedName>
    <definedName name="SHT060TR3">#REF!</definedName>
    <definedName name="SHT060TR8" localSheetId="2">[11]表06!$G$35</definedName>
    <definedName name="SHT060TR8">[12]表06!$G$35</definedName>
    <definedName name="SHT070TR1" localSheetId="2">#REF!</definedName>
    <definedName name="SHT070TR1">#REF!</definedName>
    <definedName name="SHT070TR2" localSheetId="2">#REF!</definedName>
    <definedName name="SHT070TR2">#REF!</definedName>
    <definedName name="SHT070TR3" localSheetId="2">#REF!</definedName>
    <definedName name="SHT070TR3">#REF!</definedName>
    <definedName name="SHT070TR4" localSheetId="2">#REF!</definedName>
    <definedName name="SHT070TR4">#REF!</definedName>
    <definedName name="SHT070TR5" localSheetId="2">#REF!</definedName>
    <definedName name="SHT070TR5">#REF!</definedName>
    <definedName name="SHT070TR6" localSheetId="2">#REF!</definedName>
    <definedName name="SHT070TR6">#REF!</definedName>
    <definedName name="SHT070TR7" localSheetId="2">#REF!</definedName>
    <definedName name="SHT070TR7">#REF!</definedName>
    <definedName name="SHT070TR8" localSheetId="2">#REF!</definedName>
    <definedName name="SHT070TR8">#REF!</definedName>
    <definedName name="SHT070TR9" localSheetId="2">#REF!</definedName>
    <definedName name="SHT070TR9">#REF!</definedName>
    <definedName name="SHT071TR1" localSheetId="2">#REF!</definedName>
    <definedName name="SHT071TR1">#REF!</definedName>
    <definedName name="SHT071TR2" localSheetId="2">#REF!</definedName>
    <definedName name="SHT071TR2">#REF!</definedName>
    <definedName name="SHT071TR3" localSheetId="2">#REF!</definedName>
    <definedName name="SHT071TR3">#REF!</definedName>
    <definedName name="SHT071TR4" localSheetId="2">#REF!</definedName>
    <definedName name="SHT071TR4">#REF!</definedName>
    <definedName name="SHT071TR5" localSheetId="2">#REF!</definedName>
    <definedName name="SHT071TR5">#REF!</definedName>
    <definedName name="SHT071TR6" localSheetId="2">#REF!</definedName>
    <definedName name="SHT071TR6">#REF!</definedName>
    <definedName name="SHT071TR7" localSheetId="2">#REF!</definedName>
    <definedName name="SHT071TR7">#REF!</definedName>
    <definedName name="SHT071TR8" localSheetId="2">#REF!</definedName>
    <definedName name="SHT071TR8">#REF!</definedName>
    <definedName name="SHT071TR9" localSheetId="2">#REF!</definedName>
    <definedName name="SHT071TR9">#REF!</definedName>
    <definedName name="SHT080BR1" localSheetId="2">#REF!</definedName>
    <definedName name="SHT080BR1">#REF!</definedName>
    <definedName name="SHT080TR1" localSheetId="2">#REF!</definedName>
    <definedName name="SHT080TR1">#REF!</definedName>
    <definedName name="SHT100TR8" localSheetId="2">[8]表10!$G$38</definedName>
    <definedName name="SHT100TR8">[9]表10!$G$38</definedName>
    <definedName name="SHT151BR1" localSheetId="2">#REF!</definedName>
    <definedName name="SHT151BR1">#REF!</definedName>
    <definedName name="SHT151TR1" localSheetId="2">#REF!</definedName>
    <definedName name="SHT151TR1">#REF!</definedName>
    <definedName name="sht151tr2" localSheetId="2">'[8]表15(合併列示及總計)'!$E$7:$E$11</definedName>
    <definedName name="sht151tr2">'[9]表15(合併列示及總計)'!$E$7:$E$11</definedName>
    <definedName name="Sovereign_Risk_Charges">'[5]misc calcs'!$E$168:$E$241</definedName>
    <definedName name="TextRefCopy1" localSheetId="2">#REF!</definedName>
    <definedName name="TextRefCopy1">#REF!</definedName>
    <definedName name="TextRefCopy10" localSheetId="2">#REF!</definedName>
    <definedName name="TextRefCopy10">#REF!</definedName>
    <definedName name="TextRefCopy11" localSheetId="2">#REF!</definedName>
    <definedName name="TextRefCopy11">#REF!</definedName>
    <definedName name="TextRefCopy12" localSheetId="2">#REF!</definedName>
    <definedName name="TextRefCopy12">#REF!</definedName>
    <definedName name="TextRefCopy13" localSheetId="2">#REF!</definedName>
    <definedName name="TextRefCopy13">#REF!</definedName>
    <definedName name="TextRefCopy14" localSheetId="2">#REF!</definedName>
    <definedName name="TextRefCopy14">#REF!</definedName>
    <definedName name="TextRefCopy15" localSheetId="2">#REF!</definedName>
    <definedName name="TextRefCopy15">#REF!</definedName>
    <definedName name="TextRefCopy16" localSheetId="2">#REF!</definedName>
    <definedName name="TextRefCopy16">#REF!</definedName>
    <definedName name="TextRefCopy17" localSheetId="2">#REF!</definedName>
    <definedName name="TextRefCopy17">#REF!</definedName>
    <definedName name="TextRefCopy18" localSheetId="2">#REF!</definedName>
    <definedName name="TextRefCopy18">#REF!</definedName>
    <definedName name="TextRefCopy19" localSheetId="2">#REF!</definedName>
    <definedName name="TextRefCopy19">#REF!</definedName>
    <definedName name="TextRefCopy2" localSheetId="2">#REF!</definedName>
    <definedName name="TextRefCopy2">#REF!</definedName>
    <definedName name="TextRefCopy20" localSheetId="2">#REF!</definedName>
    <definedName name="TextRefCopy20">#REF!</definedName>
    <definedName name="TextRefCopy21" localSheetId="2">#REF!</definedName>
    <definedName name="TextRefCopy21">#REF!</definedName>
    <definedName name="TextRefCopy22" localSheetId="2">#REF!</definedName>
    <definedName name="TextRefCopy22">#REF!</definedName>
    <definedName name="TextRefCopy23" localSheetId="2">#REF!</definedName>
    <definedName name="TextRefCopy23">#REF!</definedName>
    <definedName name="TextRefCopy24" localSheetId="2">#REF!</definedName>
    <definedName name="TextRefCopy24">#REF!</definedName>
    <definedName name="TextRefCopy25" localSheetId="2">#REF!</definedName>
    <definedName name="TextRefCopy25">#REF!</definedName>
    <definedName name="TextRefCopy26" localSheetId="2">#REF!</definedName>
    <definedName name="TextRefCopy26">#REF!</definedName>
    <definedName name="TextRefCopy27" localSheetId="2">#REF!</definedName>
    <definedName name="TextRefCopy27">#REF!</definedName>
    <definedName name="TextRefCopy28" localSheetId="2">#REF!</definedName>
    <definedName name="TextRefCopy28">#REF!</definedName>
    <definedName name="TextRefCopy29" localSheetId="2">#REF!</definedName>
    <definedName name="TextRefCopy29">#REF!</definedName>
    <definedName name="TextRefCopy3" localSheetId="2">#REF!</definedName>
    <definedName name="TextRefCopy3">#REF!</definedName>
    <definedName name="TextRefCopy30" localSheetId="2">#REF!</definedName>
    <definedName name="TextRefCopy30">#REF!</definedName>
    <definedName name="TextRefCopy31" localSheetId="2">#REF!</definedName>
    <definedName name="TextRefCopy31">#REF!</definedName>
    <definedName name="TextRefCopy32" localSheetId="2">#REF!</definedName>
    <definedName name="TextRefCopy32">#REF!</definedName>
    <definedName name="TextRefCopy33" localSheetId="2">#REF!</definedName>
    <definedName name="TextRefCopy33">#REF!</definedName>
    <definedName name="TextRefCopy34" localSheetId="2">#REF!</definedName>
    <definedName name="TextRefCopy34">#REF!</definedName>
    <definedName name="TextRefCopy35" localSheetId="2">#REF!</definedName>
    <definedName name="TextRefCopy35">#REF!</definedName>
    <definedName name="TextRefCopy36" localSheetId="2">#REF!</definedName>
    <definedName name="TextRefCopy36">#REF!</definedName>
    <definedName name="TextRefCopy37" localSheetId="2">#REF!</definedName>
    <definedName name="TextRefCopy37">#REF!</definedName>
    <definedName name="TextRefCopy38" localSheetId="2">#REF!</definedName>
    <definedName name="TextRefCopy38">#REF!</definedName>
    <definedName name="TextRefCopy39" localSheetId="2">#REF!</definedName>
    <definedName name="TextRefCopy39">#REF!</definedName>
    <definedName name="TextRefCopy4" localSheetId="2">#REF!</definedName>
    <definedName name="TextRefCopy4">#REF!</definedName>
    <definedName name="TextRefCopy40" localSheetId="2">#REF!</definedName>
    <definedName name="TextRefCopy40">#REF!</definedName>
    <definedName name="TextRefCopy41" localSheetId="2">#REF!</definedName>
    <definedName name="TextRefCopy41">#REF!</definedName>
    <definedName name="TextRefCopy42" localSheetId="2">#REF!</definedName>
    <definedName name="TextRefCopy42">#REF!</definedName>
    <definedName name="TextRefCopy43" localSheetId="2">#REF!</definedName>
    <definedName name="TextRefCopy43">#REF!</definedName>
    <definedName name="TextRefCopy44" localSheetId="2">#REF!</definedName>
    <definedName name="TextRefCopy44">#REF!</definedName>
    <definedName name="TextRefCopy45" localSheetId="2">#REF!</definedName>
    <definedName name="TextRefCopy45">#REF!</definedName>
    <definedName name="TextRefCopy46" localSheetId="2">#REF!</definedName>
    <definedName name="TextRefCopy46">#REF!</definedName>
    <definedName name="TextRefCopy5" localSheetId="2">#REF!</definedName>
    <definedName name="TextRefCopy5">#REF!</definedName>
    <definedName name="TextRefCopy6" localSheetId="2">#REF!</definedName>
    <definedName name="TextRefCopy6">#REF!</definedName>
    <definedName name="TextRefCopy7" localSheetId="2">#REF!</definedName>
    <definedName name="TextRefCopy7">#REF!</definedName>
    <definedName name="TextRefCopy8" localSheetId="2">#REF!</definedName>
    <definedName name="TextRefCopy8">#REF!</definedName>
    <definedName name="TextRefCopy9" localSheetId="2">#REF!</definedName>
    <definedName name="TextRefCopy9">#REF!</definedName>
    <definedName name="TextRefCopyRangeCount" hidden="1">46</definedName>
    <definedName name="TWD" localSheetId="2">#REF!</definedName>
    <definedName name="TWD">#REF!</definedName>
    <definedName name="USD_Business_Risk1">[5]Business!$B$410:$L$443</definedName>
    <definedName name="USD_Business_Risk2">[5]Business!$B$445:$L$478</definedName>
    <definedName name="USD_Business_Risk3">[5]Business!$B$480:$L$513</definedName>
    <definedName name="USD_Business_Risk4">[5]Business!$B$515:$L$548</definedName>
    <definedName name="USD_Business_Risk5">[5]Business!$B$550:$L$583</definedName>
    <definedName name="USD_Business_Summary">[5]Business!$R$410:$AJ$443</definedName>
    <definedName name="USD_Credit_Risk1">[5]Credit!$B$403:$P$459</definedName>
    <definedName name="USD_Credit_Risk2">[5]Credit!$B$464:$P$520</definedName>
    <definedName name="USD_Credit_Risk3">[5]Credit!$B$525:$P$581</definedName>
    <definedName name="USD_Credit_Risk4">[5]Credit!$B$586:$P$642</definedName>
    <definedName name="USD_Credit_Risk5">[5]Credit!$B$646:$P$703</definedName>
    <definedName name="USD_Credit_Summary">[5]Credit!$BC$403:$BT$459</definedName>
    <definedName name="USD_Diverse">'[5]Ceded WP'!$B$406:$R$470</definedName>
    <definedName name="USD_Interest_Rate_Risk1">[5]Interest!$B$538:$K$604</definedName>
    <definedName name="USD_Interest_Rate_Risk2">[5]Interest!$B$606:$K$672</definedName>
    <definedName name="USD_Interest_Rate_Risk3">[5]Interest!$B$674:$K$740</definedName>
    <definedName name="USD_Interest_Rate_Risk4">[5]Interest!$B$742:$K$808</definedName>
    <definedName name="USD_Interest_Rate_Risk5">[5]Interest!$B$810:$K$876</definedName>
    <definedName name="USD_Interest_Summary">[5]Interest!$AE$538:$AV$604</definedName>
    <definedName name="USD_Invest_Summary">[5]Investment!$AE$433:$BC$505</definedName>
    <definedName name="USD_Investment_Risk1">[5]Investment!$B$433:$S$505</definedName>
    <definedName name="USD_Investment_Risk2">[5]Investment!$B$508:$S$580</definedName>
    <definedName name="USD_Investment_Risk3">[5]Investment!$B$583:$S$655</definedName>
    <definedName name="USD_Investment_Risk4">[5]Investment!$B$658:$S$730</definedName>
    <definedName name="USD_Investment_Risk5">[5]Investment!$B$733:$S$805</definedName>
    <definedName name="USD_LH_Ins_Summary">'[5]Life Reserves'!$AD$331:$AR$366</definedName>
    <definedName name="USD_LH_Insurance_Risk1">'[5]Life Reserves'!$B$331:$L$366</definedName>
    <definedName name="USD_LH_Insurance_Risk2">'[5]Life Reserves'!$B$371:$L$406</definedName>
    <definedName name="USD_LH_Insurance_Risk3">'[5]Life Reserves'!$B$411:$L$446</definedName>
    <definedName name="USD_LH_Insurance_Risk4">'[5]Life Reserves'!$B$451:$L$486</definedName>
    <definedName name="USD_LH_Insurance_Risk5">'[5]Life Reserves'!$B$491:$L$526</definedName>
    <definedName name="USD_Premium_Risk1">[5]Premium!$B$513:$N$583</definedName>
    <definedName name="USD_Premium_Risk2">[5]Premium!$B$586:$N$656</definedName>
    <definedName name="USD_Premium_Risk3">[5]Premium!$B$659:$N$729</definedName>
    <definedName name="USD_Premium_Risk4">[5]Premium!$B$732:$N$802</definedName>
    <definedName name="USD_Premium_Risk5">[5]Premium!$B$805:$N$875</definedName>
    <definedName name="USD_Premium_Summary">[5]Premium!$AB$513:$AU$583</definedName>
    <definedName name="USD_Recoverable_Breakout1">[5]Credit!$AA$406:$AS$459</definedName>
    <definedName name="USD_Recoverable_Breakout2">[5]Credit!$AA$467:$AS$520</definedName>
    <definedName name="USD_Recoverable_Breakout3">[5]Credit!$AA$528:$AS$581</definedName>
    <definedName name="USD_Recoverable_Breakout4">[5]Credit!$AA$589:$AS$642</definedName>
    <definedName name="USD_Recoverable_Breakout5">[5]Credit!$AA$646:$AS$703</definedName>
    <definedName name="USD_Req_Cap_Summary">'[5]Req Cap'!$AA$403:$AV$470</definedName>
    <definedName name="USD_Required_Capital1">'[5]Req Cap'!$B$403:$P$470</definedName>
    <definedName name="USD_Required_Capital2">'[5]Req Cap'!$B$474:$P$541</definedName>
    <definedName name="USD_Required_Capital3">'[5]Req Cap'!$B$545:$P$612</definedName>
    <definedName name="USD_Required_Capital4">'[5]Req Cap'!$B$616:$P$683</definedName>
    <definedName name="USD_Required_Capital5">'[5]Req Cap'!$B$686:$P$754</definedName>
    <definedName name="USD_Reserve_Risk1">'[5]NonLife Reserves'!$B$492:$T$552</definedName>
    <definedName name="USD_Reserve_Risk2">'[5]NonLife Reserves'!$B$556:$T$616</definedName>
    <definedName name="USD_Reserve_Risk3">'[5]NonLife Reserves'!$B$620:$T$680</definedName>
    <definedName name="USD_Reserve_Risk4">'[5]NonLife Reserves'!$B$684:$T$744</definedName>
    <definedName name="USD_Reserve_Risk5">'[5]NonLife Reserves'!$B$748:$T$808</definedName>
    <definedName name="USD_Reserve_Summary">'[5]NonLife Reserves'!$AC$492:$AV$552</definedName>
    <definedName name="USD_Reserve_Summary2">'[5]NonLife Reserves'!$AY$492:$BR$552</definedName>
    <definedName name="weight_rate" localSheetId="2">#REF!</definedName>
    <definedName name="weight_rate">#REF!</definedName>
    <definedName name="xxxChunkR16382C1" localSheetId="2">+#REF!+#REF!+#REF!+#REF!+#REF!+#REF!+#REF!+#REF!+#REF!+#REF!+#REF!+#REF!+#REF!+#REF!+#REF!+#REF!+#REF!+#REF!+#REF!+#REF!+#REF!+#REF!+#REF!+#REF!+#REF!+#REF!+#REF!+#REF!</definedName>
    <definedName name="xxxChunkR16382C1">+#REF!+#REF!+#REF!+#REF!+#REF!+#REF!+#REF!+#REF!+#REF!+#REF!+#REF!+#REF!+#REF!+#REF!+#REF!+#REF!+#REF!+#REF!+#REF!+#REF!+#REF!+#REF!+#REF!+#REF!+#REF!+#REF!+#REF!+#REF!</definedName>
    <definedName name="xxxChunkR16383C1" localSheetId="2">+#REF!+#REF!+#REF!+#REF!+#REF!-#REF!+#REF!+#REF!+#REF!+#REF!+#REF!+#REF!-#REF!+#REF!-#REF!+#REF!+#REF!+#REF!+#REF!+#REF!+#REF!+#REF!+#REF!+#REF!+#REF!+#REF!+#REF!+#REF!+#REF!+#REF!+#REF!+#REF!-#REF!</definedName>
    <definedName name="xxxChunkR16383C1">+#REF!+#REF!+#REF!+#REF!+#REF!-#REF!+#REF!+#REF!+#REF!+#REF!+#REF!+#REF!-#REF!+#REF!-#REF!+#REF!+#REF!+#REF!+#REF!+#REF!+#REF!+#REF!+#REF!+#REF!+#REF!+#REF!+#REF!+#REF!+#REF!+#REF!+#REF!+#REF!-#REF!</definedName>
    <definedName name="公司代碼" localSheetId="2">[13]公司別!$A$1:$B$60</definedName>
    <definedName name="公司代碼">[14]公司別!$A$1:$B$60</definedName>
    <definedName name="利率" localSheetId="2">#REF!</definedName>
    <definedName name="利率">#REF!</definedName>
    <definedName name="核準文號" localSheetId="2">#REF!</definedName>
    <definedName name="核準文號">#REF!</definedName>
    <definedName name="匯率" localSheetId="2">#REF!</definedName>
    <definedName name="匯率">#REF!</definedName>
    <definedName name="總體法規稽核結論" localSheetId="2">#REF!</definedName>
    <definedName name="總體法規稽核結論">#REF!</definedName>
    <definedName name="總體數學勾稽結論" localSheetId="2">#REF!</definedName>
    <definedName name="總體數學勾稽結論">#REF!</definedName>
  </definedNames>
  <calcPr calcId="191029"/>
</workbook>
</file>

<file path=xl/calcChain.xml><?xml version="1.0" encoding="utf-8"?>
<calcChain xmlns="http://schemas.openxmlformats.org/spreadsheetml/2006/main">
  <c r="C13" i="18" l="1"/>
  <c r="C7" i="19" l="1"/>
  <c r="F11" i="19"/>
  <c r="F10" i="19"/>
  <c r="F9" i="19"/>
  <c r="F6" i="19"/>
  <c r="F5" i="19"/>
  <c r="F4" i="19"/>
  <c r="F8" i="19" l="1"/>
  <c r="F7" i="19" s="1"/>
  <c r="D25" i="6" l="1"/>
  <c r="C25" i="6"/>
  <c r="C21" i="8" l="1"/>
  <c r="D31" i="7" l="1"/>
  <c r="E31" i="7" s="1"/>
  <c r="F10" i="7" l="1"/>
  <c r="D10" i="7"/>
  <c r="C39" i="6"/>
  <c r="D26" i="13" s="1"/>
  <c r="C38" i="6"/>
  <c r="D25" i="13" s="1"/>
  <c r="C37" i="6"/>
  <c r="D24" i="13" s="1"/>
  <c r="C36" i="6"/>
  <c r="D23" i="13" s="1"/>
  <c r="C32" i="6"/>
  <c r="D20" i="13" s="1"/>
  <c r="C31" i="6"/>
  <c r="D19" i="13" s="1"/>
  <c r="C30" i="6"/>
  <c r="D18" i="13" s="1"/>
  <c r="D36" i="8" l="1"/>
  <c r="F36" i="8" s="1"/>
  <c r="D31" i="8"/>
  <c r="H31" i="8" s="1"/>
  <c r="D36" i="7"/>
  <c r="F36" i="7" s="1"/>
  <c r="I31" i="7"/>
  <c r="E36" i="7" l="1"/>
  <c r="E36" i="8"/>
  <c r="I31" i="8"/>
  <c r="I36" i="8"/>
  <c r="H36" i="8"/>
  <c r="I36" i="7"/>
  <c r="G36" i="8"/>
  <c r="H36" i="7"/>
  <c r="G36" i="7"/>
  <c r="F38" i="8"/>
  <c r="E31" i="8"/>
  <c r="F31" i="8"/>
  <c r="G31" i="8"/>
  <c r="H31" i="7"/>
  <c r="F31" i="7"/>
  <c r="G31" i="7"/>
  <c r="F38" i="7"/>
  <c r="G38" i="8" l="1"/>
  <c r="H38" i="8"/>
  <c r="I38" i="8"/>
  <c r="C33" i="6"/>
  <c r="D21" i="13" s="1"/>
  <c r="G38" i="7"/>
  <c r="H38" i="7"/>
  <c r="A1" i="13"/>
  <c r="E28" i="17" s="1"/>
  <c r="E25" i="17" s="1"/>
  <c r="E24" i="17"/>
  <c r="E23" i="17" s="1"/>
  <c r="E22" i="17" s="1"/>
  <c r="E21" i="17" s="1"/>
  <c r="E20" i="17" s="1"/>
  <c r="E19" i="17" s="1"/>
  <c r="E18" i="17" s="1"/>
  <c r="E17" i="17" s="1"/>
  <c r="E15" i="17"/>
  <c r="E13" i="17" s="1"/>
  <c r="E12" i="17" s="1"/>
  <c r="E11" i="17" s="1"/>
  <c r="E10" i="17" s="1"/>
  <c r="E9" i="17" s="1"/>
  <c r="E8" i="17" s="1"/>
  <c r="E6" i="17" s="1"/>
  <c r="E4" i="17" s="1"/>
  <c r="I38" i="7" l="1"/>
  <c r="D7" i="18"/>
  <c r="E7" i="17"/>
  <c r="E13" i="18" s="1"/>
  <c r="F21" i="8" l="1"/>
  <c r="G21" i="8"/>
  <c r="D21" i="8"/>
  <c r="H10" i="8"/>
  <c r="G10" i="8"/>
  <c r="F10" i="8"/>
  <c r="E10" i="8"/>
  <c r="D10" i="8"/>
  <c r="C10" i="8"/>
  <c r="G21" i="7"/>
  <c r="G10" i="7"/>
  <c r="F21" i="7"/>
  <c r="D21" i="7"/>
  <c r="C21" i="7"/>
  <c r="C10" i="7"/>
  <c r="J10" i="7" l="1"/>
  <c r="K21" i="8"/>
  <c r="J21" i="8"/>
  <c r="I21" i="8"/>
  <c r="L21" i="8"/>
  <c r="M21" i="8"/>
  <c r="J10" i="8"/>
  <c r="I10" i="8"/>
  <c r="K10" i="8"/>
  <c r="M21" i="7"/>
  <c r="L21" i="7"/>
  <c r="K21" i="7"/>
  <c r="J21" i="7"/>
  <c r="I21" i="7"/>
  <c r="I10" i="7"/>
  <c r="L10" i="8"/>
  <c r="K10" i="7"/>
  <c r="L10" i="7"/>
  <c r="M10" i="7"/>
  <c r="M10" i="8"/>
  <c r="H20" i="8" l="1"/>
  <c r="G20" i="8"/>
  <c r="F20" i="8"/>
  <c r="E20" i="8"/>
  <c r="H9" i="8"/>
  <c r="G9" i="8"/>
  <c r="F9" i="8"/>
  <c r="E9" i="8"/>
  <c r="H20" i="7"/>
  <c r="G20" i="7"/>
  <c r="F20" i="7"/>
  <c r="E20" i="7"/>
  <c r="H9" i="7"/>
  <c r="G9" i="7"/>
  <c r="F9" i="7"/>
  <c r="E9" i="7"/>
  <c r="D20" i="8"/>
  <c r="D9" i="8"/>
  <c r="D20" i="7"/>
  <c r="D9" i="7"/>
  <c r="C20" i="7"/>
  <c r="C9" i="7"/>
  <c r="C11" i="7" s="1"/>
  <c r="C20" i="8"/>
  <c r="C9" i="8"/>
  <c r="M20" i="8" l="1"/>
  <c r="J20" i="8"/>
  <c r="K20" i="8"/>
  <c r="L20" i="8"/>
  <c r="I20" i="8"/>
  <c r="M9" i="8"/>
  <c r="M11" i="8" s="1"/>
  <c r="L9" i="8"/>
  <c r="L11" i="8" s="1"/>
  <c r="B25" i="13" s="1"/>
  <c r="I9" i="8"/>
  <c r="I11" i="8" s="1"/>
  <c r="K9" i="8"/>
  <c r="K11" i="8" s="1"/>
  <c r="J9" i="8"/>
  <c r="J11" i="8" s="1"/>
  <c r="B23" i="13" s="1"/>
  <c r="C11" i="8"/>
  <c r="J9" i="7"/>
  <c r="J11" i="7" s="1"/>
  <c r="B18" i="13" s="1"/>
  <c r="I9" i="7"/>
  <c r="I11" i="7" s="1"/>
  <c r="J20" i="7"/>
  <c r="I20" i="7"/>
  <c r="M20" i="7"/>
  <c r="L20" i="7"/>
  <c r="K20" i="7"/>
  <c r="L9" i="7"/>
  <c r="L11" i="7" s="1"/>
  <c r="B20" i="13" s="1"/>
  <c r="M9" i="7"/>
  <c r="M11" i="7" s="1"/>
  <c r="B21" i="13" s="1"/>
  <c r="K9" i="7"/>
  <c r="K11" i="7" s="1"/>
  <c r="B19" i="13" s="1"/>
  <c r="M24" i="7" l="1"/>
  <c r="M22" i="7"/>
  <c r="C21" i="13" s="1"/>
  <c r="F21" i="13" s="1"/>
  <c r="B9" i="13" s="1"/>
  <c r="K24" i="7"/>
  <c r="K22" i="7"/>
  <c r="C19" i="13" s="1"/>
  <c r="F19" i="13" s="1"/>
  <c r="L22" i="8"/>
  <c r="C25" i="13" s="1"/>
  <c r="F25" i="13" s="1"/>
  <c r="L24" i="8"/>
  <c r="L24" i="7"/>
  <c r="L22" i="7"/>
  <c r="C20" i="13" s="1"/>
  <c r="F20" i="13" s="1"/>
  <c r="J24" i="7"/>
  <c r="J22" i="7"/>
  <c r="C18" i="13" s="1"/>
  <c r="F18" i="13" s="1"/>
  <c r="K24" i="8"/>
  <c r="K22" i="8"/>
  <c r="C24" i="13" s="1"/>
  <c r="F24" i="13" s="1"/>
  <c r="J22" i="8"/>
  <c r="C23" i="13" s="1"/>
  <c r="F23" i="13" s="1"/>
  <c r="J24" i="8"/>
  <c r="M22" i="8"/>
  <c r="C26" i="13" s="1"/>
  <c r="M24" i="8"/>
  <c r="B26" i="13"/>
  <c r="B24" i="13"/>
  <c r="F26" i="13"/>
  <c r="B10" i="13" s="1"/>
  <c r="D10" i="13" s="1"/>
  <c r="B8" i="13" l="1"/>
  <c r="D9" i="13"/>
  <c r="B11" i="13"/>
  <c r="D11" i="13" s="1"/>
  <c r="D13" i="13" l="1"/>
  <c r="F13" i="19" s="1"/>
  <c r="F14" i="19" s="1"/>
  <c r="B19" i="16" s="1"/>
  <c r="B13" i="13"/>
  <c r="C13" i="19" s="1"/>
  <c r="C14" i="19" s="1"/>
  <c r="D8" i="13"/>
  <c r="D12" i="13" s="1"/>
  <c r="B22" i="16" s="1"/>
  <c r="B12" i="13"/>
  <c r="B25" i="16" l="1"/>
  <c r="C22" i="16" s="1"/>
  <c r="B26" i="16"/>
  <c r="D22" i="16" s="1"/>
  <c r="D13" i="16" l="1"/>
  <c r="D18" i="16"/>
  <c r="D19" i="16"/>
  <c r="D24" i="16"/>
  <c r="D21" i="16"/>
  <c r="D17" i="16"/>
  <c r="D23" i="16"/>
  <c r="D14" i="16"/>
  <c r="D16" i="16"/>
  <c r="D20" i="16"/>
  <c r="D15" i="16"/>
  <c r="D12" i="16"/>
  <c r="B13" i="18"/>
  <c r="D13" i="18" s="1"/>
  <c r="F13" i="18" s="1"/>
  <c r="G13" i="18" s="1"/>
  <c r="C14" i="17" s="1"/>
  <c r="E14" i="17" s="1"/>
  <c r="C27" i="17" s="1"/>
  <c r="E27" i="17" s="1"/>
  <c r="C26" i="17" s="1"/>
  <c r="E26" i="17" s="1"/>
  <c r="E30" i="17" s="1"/>
  <c r="B27" i="16" s="1"/>
  <c r="B28" i="16" s="1"/>
  <c r="C19" i="16"/>
  <c r="C24" i="16"/>
  <c r="C12" i="16"/>
  <c r="C21" i="16"/>
  <c r="C20" i="16"/>
  <c r="C23" i="16"/>
  <c r="C14" i="16"/>
  <c r="C13" i="16"/>
  <c r="C15" i="16"/>
  <c r="C16" i="16"/>
  <c r="C18" i="16"/>
  <c r="C17" i="16"/>
  <c r="C25" i="16" l="1"/>
  <c r="C30"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KarenLu(盧欣怡)</author>
  </authors>
  <commentList>
    <comment ref="I24" authorId="0" shapeId="0" xr:uid="{00000000-0006-0000-0400-000001000000}">
      <text>
        <r>
          <rPr>
            <b/>
            <sz val="9"/>
            <color indexed="81"/>
            <rFont val="細明體"/>
            <family val="3"/>
            <charset val="136"/>
          </rPr>
          <t>由保發中心提供,以下暫定數採107~109簽單費率平均數 (資料來源為保發中心)</t>
        </r>
      </text>
    </comment>
  </commentList>
</comments>
</file>

<file path=xl/sharedStrings.xml><?xml version="1.0" encoding="utf-8"?>
<sst xmlns="http://schemas.openxmlformats.org/spreadsheetml/2006/main" count="532" uniqueCount="296">
  <si>
    <t>(1)</t>
    <phoneticPr fontId="3" type="noConversion"/>
  </si>
  <si>
    <t>(6)</t>
    <phoneticPr fontId="3" type="noConversion"/>
  </si>
  <si>
    <t>(2)</t>
    <phoneticPr fontId="3" type="noConversion"/>
  </si>
  <si>
    <t xml:space="preserve">50-Year </t>
    <phoneticPr fontId="3" type="noConversion"/>
  </si>
  <si>
    <t xml:space="preserve">100-Year </t>
    <phoneticPr fontId="3" type="noConversion"/>
  </si>
  <si>
    <t xml:space="preserve">20-Year </t>
    <phoneticPr fontId="3" type="noConversion"/>
  </si>
  <si>
    <t>AAL Ratio (‰)</t>
    <phoneticPr fontId="2" type="noConversion"/>
  </si>
  <si>
    <r>
      <rPr>
        <b/>
        <sz val="12"/>
        <rFont val="標楷體"/>
        <family val="4"/>
        <charset val="136"/>
      </rPr>
      <t>占調整前風險資本總額之比率</t>
    </r>
  </si>
  <si>
    <r>
      <t>R</t>
    </r>
    <r>
      <rPr>
        <vertAlign val="subscript"/>
        <sz val="12"/>
        <rFont val="Times New Roman"/>
        <family val="1"/>
      </rPr>
      <t>1O</t>
    </r>
    <r>
      <rPr>
        <sz val="12"/>
        <rFont val="標楷體"/>
        <family val="4"/>
        <charset val="136"/>
      </rPr>
      <t>：資產風險</t>
    </r>
    <r>
      <rPr>
        <sz val="12"/>
        <rFont val="Times New Roman"/>
        <family val="1"/>
      </rPr>
      <t>--</t>
    </r>
    <r>
      <rPr>
        <sz val="12"/>
        <rFont val="標楷體"/>
        <family val="4"/>
        <charset val="136"/>
      </rPr>
      <t>除股票及匯率以外之資產風險</t>
    </r>
    <phoneticPr fontId="3" type="noConversion"/>
  </si>
  <si>
    <r>
      <t>R</t>
    </r>
    <r>
      <rPr>
        <vertAlign val="subscript"/>
        <sz val="12"/>
        <rFont val="Times New Roman"/>
        <family val="1"/>
      </rPr>
      <t>3a</t>
    </r>
    <r>
      <rPr>
        <sz val="12"/>
        <rFont val="標楷體"/>
        <family val="4"/>
        <charset val="136"/>
      </rPr>
      <t>：核保風險</t>
    </r>
    <r>
      <rPr>
        <sz val="12"/>
        <rFont val="Times New Roman"/>
        <family val="1"/>
      </rPr>
      <t>--</t>
    </r>
    <r>
      <rPr>
        <sz val="12"/>
        <rFont val="標楷體"/>
        <family val="4"/>
        <charset val="136"/>
      </rPr>
      <t>準備金風險</t>
    </r>
    <phoneticPr fontId="3" type="noConversion"/>
  </si>
  <si>
    <r>
      <t>R</t>
    </r>
    <r>
      <rPr>
        <vertAlign val="subscript"/>
        <sz val="12"/>
        <rFont val="Times New Roman"/>
        <family val="1"/>
      </rPr>
      <t>3b</t>
    </r>
    <r>
      <rPr>
        <sz val="12"/>
        <rFont val="標楷體"/>
        <family val="4"/>
        <charset val="136"/>
      </rPr>
      <t>：核保風險</t>
    </r>
    <r>
      <rPr>
        <sz val="12"/>
        <rFont val="Times New Roman"/>
        <family val="1"/>
      </rPr>
      <t>--</t>
    </r>
    <r>
      <rPr>
        <sz val="12"/>
        <rFont val="標楷體"/>
        <family val="4"/>
        <charset val="136"/>
      </rPr>
      <t>保費風險</t>
    </r>
    <phoneticPr fontId="3" type="noConversion"/>
  </si>
  <si>
    <t>(3)=(1)x(2)</t>
    <phoneticPr fontId="3" type="noConversion"/>
  </si>
  <si>
    <t>(4)</t>
    <phoneticPr fontId="3" type="noConversion"/>
  </si>
  <si>
    <t>(5)</t>
    <phoneticPr fontId="3" type="noConversion"/>
  </si>
  <si>
    <t xml:space="preserve">200-Year </t>
    <phoneticPr fontId="3" type="noConversion"/>
  </si>
  <si>
    <r>
      <rPr>
        <b/>
        <sz val="12"/>
        <rFont val="標楷體"/>
        <family val="4"/>
        <charset val="136"/>
      </rPr>
      <t>損失額度</t>
    </r>
  </si>
  <si>
    <r>
      <rPr>
        <b/>
        <sz val="12"/>
        <rFont val="標楷體"/>
        <family val="4"/>
        <charset val="136"/>
      </rPr>
      <t>風險資本額</t>
    </r>
  </si>
  <si>
    <r>
      <rPr>
        <sz val="12"/>
        <rFont val="標楷體"/>
        <family val="4"/>
        <charset val="136"/>
      </rPr>
      <t>地震信用風險</t>
    </r>
  </si>
  <si>
    <r>
      <rPr>
        <sz val="12"/>
        <rFont val="標楷體"/>
        <family val="4"/>
        <charset val="136"/>
      </rPr>
      <t>颱風洪水信用風險</t>
    </r>
  </si>
  <si>
    <t>(7)</t>
    <phoneticPr fontId="16" type="noConversion"/>
  </si>
  <si>
    <t>(8)=(5)-(6)+(7)</t>
    <phoneticPr fontId="16" type="noConversion"/>
  </si>
  <si>
    <t>(9)</t>
    <phoneticPr fontId="3" type="noConversion"/>
  </si>
  <si>
    <r>
      <rPr>
        <b/>
        <sz val="12"/>
        <rFont val="標楷體"/>
        <family val="4"/>
        <charset val="136"/>
      </rPr>
      <t>風險係數</t>
    </r>
    <phoneticPr fontId="3" type="noConversion"/>
  </si>
  <si>
    <r>
      <rPr>
        <sz val="12"/>
        <rFont val="標楷體"/>
        <family val="4"/>
        <charset val="136"/>
      </rPr>
      <t>地震淨自留風險</t>
    </r>
    <phoneticPr fontId="3" type="noConversion"/>
  </si>
  <si>
    <r>
      <rPr>
        <sz val="12"/>
        <rFont val="標楷體"/>
        <family val="4"/>
        <charset val="136"/>
      </rPr>
      <t>颱風洪水淨自留風險</t>
    </r>
    <phoneticPr fontId="3" type="noConversion"/>
  </si>
  <si>
    <r>
      <rPr>
        <b/>
        <sz val="12"/>
        <rFont val="標楷體"/>
        <family val="4"/>
        <charset val="136"/>
      </rPr>
      <t>淨自留損失總額</t>
    </r>
    <phoneticPr fontId="2" type="noConversion"/>
  </si>
  <si>
    <r>
      <t xml:space="preserve"> </t>
    </r>
    <r>
      <rPr>
        <sz val="12"/>
        <rFont val="標楷體"/>
        <family val="4"/>
        <charset val="136"/>
      </rPr>
      <t>保險股份有限公司</t>
    </r>
    <r>
      <rPr>
        <sz val="12"/>
        <rFont val="Times New Roman"/>
        <family val="1"/>
      </rPr>
      <t xml:space="preserve">(  </t>
    </r>
    <r>
      <rPr>
        <sz val="12"/>
        <rFont val="標楷體"/>
        <family val="4"/>
        <charset val="136"/>
      </rPr>
      <t>分公司</t>
    </r>
    <r>
      <rPr>
        <sz val="12"/>
        <rFont val="Times New Roman"/>
        <family val="1"/>
      </rPr>
      <t xml:space="preserve">)   </t>
    </r>
    <r>
      <rPr>
        <sz val="12"/>
        <rFont val="標楷體"/>
        <family val="4"/>
        <charset val="136"/>
      </rPr>
      <t>年度報表</t>
    </r>
    <phoneticPr fontId="3" type="noConversion"/>
  </si>
  <si>
    <r>
      <rPr>
        <sz val="12"/>
        <rFont val="標楷體"/>
        <family val="4"/>
        <charset val="136"/>
      </rPr>
      <t>表</t>
    </r>
    <r>
      <rPr>
        <sz val="12"/>
        <rFont val="Times New Roman"/>
        <family val="1"/>
      </rPr>
      <t>30-1</t>
    </r>
    <r>
      <rPr>
        <sz val="12"/>
        <rFont val="標楷體"/>
        <family val="4"/>
        <charset val="136"/>
      </rPr>
      <t>：資本適足性分析表</t>
    </r>
    <phoneticPr fontId="6" type="noConversion"/>
  </si>
  <si>
    <t>一、資本適足率</t>
    <phoneticPr fontId="3" type="noConversion"/>
  </si>
  <si>
    <r>
      <rPr>
        <sz val="12"/>
        <rFont val="標楷體"/>
        <family val="4"/>
        <charset val="136"/>
      </rPr>
      <t>＊計算說明</t>
    </r>
    <phoneticPr fontId="3" type="noConversion"/>
  </si>
  <si>
    <r>
      <t>-</t>
    </r>
    <r>
      <rPr>
        <sz val="12"/>
        <rFont val="標楷體"/>
        <family val="4"/>
        <charset val="136"/>
      </rPr>
      <t>風險資本總額</t>
    </r>
    <r>
      <rPr>
        <sz val="12"/>
        <rFont val="Times New Roman"/>
        <family val="1"/>
      </rPr>
      <t xml:space="preserve"> </t>
    </r>
    <r>
      <rPr>
        <sz val="12"/>
        <rFont val="標楷體"/>
        <family val="4"/>
        <charset val="136"/>
      </rPr>
      <t>＝</t>
    </r>
    <r>
      <rPr>
        <sz val="12"/>
        <rFont val="Times New Roman"/>
        <family val="1"/>
      </rPr>
      <t xml:space="preserve"> </t>
    </r>
    <phoneticPr fontId="3" type="noConversion"/>
  </si>
  <si>
    <r>
      <t>-</t>
    </r>
    <r>
      <rPr>
        <sz val="12"/>
        <rFont val="標楷體"/>
        <family val="4"/>
        <charset val="136"/>
      </rPr>
      <t>資本適足比率</t>
    </r>
    <r>
      <rPr>
        <sz val="12"/>
        <rFont val="Times New Roman"/>
        <family val="1"/>
      </rPr>
      <t xml:space="preserve"> </t>
    </r>
    <r>
      <rPr>
        <sz val="12"/>
        <rFont val="標楷體"/>
        <family val="4"/>
        <charset val="136"/>
      </rPr>
      <t>＝</t>
    </r>
    <r>
      <rPr>
        <sz val="12"/>
        <rFont val="Times New Roman"/>
        <family val="1"/>
      </rPr>
      <t xml:space="preserve"> (</t>
    </r>
    <r>
      <rPr>
        <sz val="12"/>
        <rFont val="標楷體"/>
        <family val="4"/>
        <charset val="136"/>
      </rPr>
      <t>自有資本總額</t>
    </r>
    <r>
      <rPr>
        <sz val="12"/>
        <rFont val="Times New Roman"/>
        <family val="1"/>
      </rPr>
      <t xml:space="preserve"> / </t>
    </r>
    <r>
      <rPr>
        <sz val="12"/>
        <rFont val="標楷體"/>
        <family val="4"/>
        <charset val="136"/>
      </rPr>
      <t>風險資本總額</t>
    </r>
    <r>
      <rPr>
        <sz val="12"/>
        <rFont val="Times New Roman"/>
        <family val="1"/>
      </rPr>
      <t>) × 100%</t>
    </r>
    <phoneticPr fontId="3" type="noConversion"/>
  </si>
  <si>
    <r>
      <rPr>
        <sz val="12"/>
        <rFont val="標楷體"/>
        <family val="4"/>
        <charset val="136"/>
      </rPr>
      <t>＊結果分析</t>
    </r>
    <phoneticPr fontId="3" type="noConversion"/>
  </si>
  <si>
    <r>
      <rPr>
        <sz val="12"/>
        <rFont val="標楷體"/>
        <family val="4"/>
        <charset val="136"/>
      </rPr>
      <t>單位：新台幣元</t>
    </r>
    <phoneticPr fontId="3" type="noConversion"/>
  </si>
  <si>
    <r>
      <rPr>
        <b/>
        <sz val="12"/>
        <rFont val="標楷體"/>
        <family val="4"/>
        <charset val="136"/>
      </rPr>
      <t>風險項目</t>
    </r>
    <phoneticPr fontId="3" type="noConversion"/>
  </si>
  <si>
    <r>
      <rPr>
        <b/>
        <sz val="12"/>
        <rFont val="標楷體"/>
        <family val="4"/>
        <charset val="136"/>
      </rPr>
      <t>風險資本額</t>
    </r>
    <phoneticPr fontId="3" type="noConversion"/>
  </si>
  <si>
    <r>
      <rPr>
        <b/>
        <sz val="12"/>
        <rFont val="標楷體"/>
        <family val="4"/>
        <charset val="136"/>
      </rPr>
      <t>占風險資本總額之比率</t>
    </r>
    <phoneticPr fontId="3" type="noConversion"/>
  </si>
  <si>
    <r>
      <t>R</t>
    </r>
    <r>
      <rPr>
        <vertAlign val="subscript"/>
        <sz val="12"/>
        <rFont val="Times New Roman"/>
        <family val="1"/>
      </rPr>
      <t>0</t>
    </r>
    <r>
      <rPr>
        <sz val="12"/>
        <rFont val="標楷體"/>
        <family val="4"/>
        <charset val="136"/>
      </rPr>
      <t>：資產風險</t>
    </r>
    <r>
      <rPr>
        <sz val="12"/>
        <rFont val="Times New Roman"/>
        <family val="1"/>
      </rPr>
      <t>--</t>
    </r>
    <r>
      <rPr>
        <sz val="12"/>
        <rFont val="標楷體"/>
        <family val="4"/>
        <charset val="136"/>
      </rPr>
      <t>關係人風險</t>
    </r>
    <phoneticPr fontId="3" type="noConversion"/>
  </si>
  <si>
    <r>
      <t>R</t>
    </r>
    <r>
      <rPr>
        <vertAlign val="subscript"/>
        <sz val="12"/>
        <rFont val="Times New Roman"/>
        <family val="1"/>
      </rPr>
      <t>0O</t>
    </r>
    <r>
      <rPr>
        <sz val="12"/>
        <rFont val="標楷體"/>
        <family val="4"/>
        <charset val="136"/>
      </rPr>
      <t>：資產風險</t>
    </r>
    <r>
      <rPr>
        <sz val="12"/>
        <rFont val="Times New Roman"/>
        <family val="1"/>
      </rPr>
      <t>--</t>
    </r>
    <r>
      <rPr>
        <sz val="12"/>
        <rFont val="標楷體"/>
        <family val="4"/>
        <charset val="136"/>
      </rPr>
      <t>關係人除匯率以外之資產風險</t>
    </r>
    <phoneticPr fontId="3" type="noConversion"/>
  </si>
  <si>
    <r>
      <t>R</t>
    </r>
    <r>
      <rPr>
        <vertAlign val="subscript"/>
        <sz val="12"/>
        <rFont val="Times New Roman"/>
        <family val="1"/>
      </rPr>
      <t>0C</t>
    </r>
    <r>
      <rPr>
        <sz val="12"/>
        <rFont val="標楷體"/>
        <family val="4"/>
        <charset val="136"/>
      </rPr>
      <t>：資產風險</t>
    </r>
    <r>
      <rPr>
        <sz val="12"/>
        <rFont val="Times New Roman"/>
        <family val="1"/>
      </rPr>
      <t>--</t>
    </r>
    <r>
      <rPr>
        <sz val="12"/>
        <rFont val="標楷體"/>
        <family val="4"/>
        <charset val="136"/>
      </rPr>
      <t>關係人匯率風險</t>
    </r>
    <phoneticPr fontId="3" type="noConversion"/>
  </si>
  <si>
    <r>
      <t>R</t>
    </r>
    <r>
      <rPr>
        <vertAlign val="subscript"/>
        <sz val="12"/>
        <rFont val="Times New Roman"/>
        <family val="1"/>
      </rPr>
      <t>1</t>
    </r>
    <r>
      <rPr>
        <sz val="12"/>
        <rFont val="標楷體"/>
        <family val="4"/>
        <charset val="136"/>
      </rPr>
      <t>：資產風險</t>
    </r>
    <r>
      <rPr>
        <sz val="12"/>
        <rFont val="Times New Roman"/>
        <family val="1"/>
      </rPr>
      <t>--</t>
    </r>
    <r>
      <rPr>
        <sz val="12"/>
        <rFont val="標楷體"/>
        <family val="4"/>
        <charset val="136"/>
      </rPr>
      <t>非關係人風險</t>
    </r>
    <phoneticPr fontId="3" type="noConversion"/>
  </si>
  <si>
    <r>
      <t>R</t>
    </r>
    <r>
      <rPr>
        <vertAlign val="subscript"/>
        <sz val="12"/>
        <rFont val="Times New Roman"/>
        <family val="1"/>
      </rPr>
      <t>1C</t>
    </r>
    <r>
      <rPr>
        <sz val="12"/>
        <rFont val="標楷體"/>
        <family val="4"/>
        <charset val="136"/>
      </rPr>
      <t>：資產風險</t>
    </r>
    <r>
      <rPr>
        <sz val="12"/>
        <rFont val="Times New Roman"/>
        <family val="1"/>
      </rPr>
      <t>--</t>
    </r>
    <r>
      <rPr>
        <sz val="12"/>
        <rFont val="標楷體"/>
        <family val="4"/>
        <charset val="136"/>
      </rPr>
      <t>非關係人匯率風險</t>
    </r>
    <phoneticPr fontId="3" type="noConversion"/>
  </si>
  <si>
    <r>
      <t>R</t>
    </r>
    <r>
      <rPr>
        <vertAlign val="subscript"/>
        <sz val="12"/>
        <rFont val="Times New Roman"/>
        <family val="1"/>
      </rPr>
      <t>1S</t>
    </r>
    <r>
      <rPr>
        <sz val="12"/>
        <rFont val="標楷體"/>
        <family val="4"/>
        <charset val="136"/>
      </rPr>
      <t>：資產風險</t>
    </r>
    <r>
      <rPr>
        <sz val="12"/>
        <rFont val="Times New Roman"/>
        <family val="1"/>
      </rPr>
      <t>--</t>
    </r>
    <r>
      <rPr>
        <sz val="12"/>
        <rFont val="標楷體"/>
        <family val="4"/>
        <charset val="136"/>
      </rPr>
      <t>非關係人股票風險</t>
    </r>
    <phoneticPr fontId="3" type="noConversion"/>
  </si>
  <si>
    <r>
      <t>R</t>
    </r>
    <r>
      <rPr>
        <vertAlign val="subscript"/>
        <sz val="12"/>
        <rFont val="Times New Roman"/>
        <family val="1"/>
      </rPr>
      <t>2</t>
    </r>
    <r>
      <rPr>
        <sz val="12"/>
        <rFont val="標楷體"/>
        <family val="4"/>
        <charset val="136"/>
      </rPr>
      <t>：信用風險</t>
    </r>
    <phoneticPr fontId="3" type="noConversion"/>
  </si>
  <si>
    <r>
      <t>R</t>
    </r>
    <r>
      <rPr>
        <vertAlign val="subscript"/>
        <sz val="12"/>
        <rFont val="Times New Roman"/>
        <family val="1"/>
      </rPr>
      <t>4</t>
    </r>
    <r>
      <rPr>
        <sz val="12"/>
        <rFont val="標楷體"/>
        <family val="4"/>
        <charset val="136"/>
      </rPr>
      <t>：資產負債配置風險</t>
    </r>
    <phoneticPr fontId="3" type="noConversion"/>
  </si>
  <si>
    <r>
      <t>R</t>
    </r>
    <r>
      <rPr>
        <vertAlign val="subscript"/>
        <sz val="12"/>
        <rFont val="Times New Roman"/>
        <family val="1"/>
      </rPr>
      <t>5</t>
    </r>
    <r>
      <rPr>
        <sz val="12"/>
        <rFont val="標楷體"/>
        <family val="4"/>
        <charset val="136"/>
      </rPr>
      <t>：其他風險</t>
    </r>
    <phoneticPr fontId="3" type="noConversion"/>
  </si>
  <si>
    <r>
      <rPr>
        <sz val="12"/>
        <rFont val="標楷體"/>
        <family val="4"/>
        <charset val="136"/>
      </rPr>
      <t>調整前風險資本總額</t>
    </r>
    <phoneticPr fontId="3" type="noConversion"/>
  </si>
  <si>
    <r>
      <rPr>
        <sz val="12"/>
        <rFont val="標楷體"/>
        <family val="4"/>
        <charset val="136"/>
      </rPr>
      <t>風險資本總額</t>
    </r>
    <r>
      <rPr>
        <sz val="12"/>
        <rFont val="Times New Roman"/>
        <family val="1"/>
      </rPr>
      <t>(</t>
    </r>
    <r>
      <rPr>
        <sz val="12"/>
        <rFont val="標楷體"/>
        <family val="4"/>
        <charset val="136"/>
      </rPr>
      <t>註</t>
    </r>
    <r>
      <rPr>
        <sz val="12"/>
        <rFont val="Times New Roman"/>
        <family val="1"/>
      </rPr>
      <t>)</t>
    </r>
    <phoneticPr fontId="3" type="noConversion"/>
  </si>
  <si>
    <t>資本適足率</t>
    <phoneticPr fontId="3" type="noConversion"/>
  </si>
  <si>
    <r>
      <rPr>
        <sz val="12"/>
        <rFont val="標楷體"/>
        <family val="4"/>
        <charset val="136"/>
      </rPr>
      <t>註：另針對</t>
    </r>
    <r>
      <rPr>
        <sz val="12"/>
        <rFont val="Times New Roman"/>
        <family val="1"/>
      </rPr>
      <t>K</t>
    </r>
    <r>
      <rPr>
        <sz val="12"/>
        <rFont val="標楷體"/>
        <family val="4"/>
        <charset val="136"/>
      </rPr>
      <t>值或資產負債配置風險</t>
    </r>
    <r>
      <rPr>
        <sz val="12"/>
        <rFont val="Times New Roman"/>
        <family val="1"/>
      </rPr>
      <t>(R4)</t>
    </r>
    <r>
      <rPr>
        <sz val="12"/>
        <rFont val="標楷體"/>
        <family val="4"/>
        <charset val="136"/>
      </rPr>
      <t>及自有資本總額，若經主管機關基於安定保險市場專案核定者另依核定之方式計算</t>
    </r>
    <phoneticPr fontId="3" type="noConversion"/>
  </si>
  <si>
    <r>
      <rPr>
        <sz val="12"/>
        <rFont val="標楷體"/>
        <family val="4"/>
        <charset val="136"/>
      </rPr>
      <t>表</t>
    </r>
    <r>
      <rPr>
        <sz val="12"/>
        <rFont val="Times New Roman"/>
        <family val="1"/>
      </rPr>
      <t>30-8</t>
    </r>
    <r>
      <rPr>
        <sz val="12"/>
        <rFont val="標楷體"/>
        <family val="4"/>
        <charset val="136"/>
      </rPr>
      <t>：自有資本總額計算表</t>
    </r>
    <phoneticPr fontId="3" type="noConversion"/>
  </si>
  <si>
    <r>
      <rPr>
        <b/>
        <sz val="12"/>
        <rFont val="標楷體"/>
        <family val="4"/>
        <charset val="136"/>
      </rPr>
      <t>風險項目</t>
    </r>
  </si>
  <si>
    <r>
      <rPr>
        <b/>
        <sz val="12"/>
        <rFont val="標楷體"/>
        <family val="4"/>
        <charset val="136"/>
      </rPr>
      <t>資料來源</t>
    </r>
  </si>
  <si>
    <r>
      <rPr>
        <b/>
        <sz val="12"/>
        <rFont val="標楷體"/>
        <family val="4"/>
        <charset val="136"/>
      </rPr>
      <t>金額</t>
    </r>
  </si>
  <si>
    <r>
      <rPr>
        <b/>
        <sz val="12"/>
        <rFont val="標楷體"/>
        <family val="4"/>
        <charset val="136"/>
      </rPr>
      <t>係數</t>
    </r>
  </si>
  <si>
    <r>
      <rPr>
        <b/>
        <sz val="12"/>
        <rFont val="標楷體"/>
        <family val="4"/>
        <charset val="136"/>
      </rPr>
      <t>自有資本額</t>
    </r>
  </si>
  <si>
    <r>
      <t xml:space="preserve"> 6.1 </t>
    </r>
    <r>
      <rPr>
        <sz val="12"/>
        <rFont val="標楷體"/>
        <family val="4"/>
        <charset val="136"/>
      </rPr>
      <t>業主權益總額</t>
    </r>
    <r>
      <rPr>
        <sz val="12"/>
        <rFont val="Times New Roman"/>
        <family val="1"/>
      </rPr>
      <t>(</t>
    </r>
    <r>
      <rPr>
        <sz val="12"/>
        <rFont val="標楷體"/>
        <family val="4"/>
        <charset val="136"/>
      </rPr>
      <t>淨認許股東權益</t>
    </r>
    <r>
      <rPr>
        <sz val="12"/>
        <rFont val="Times New Roman"/>
        <family val="1"/>
      </rPr>
      <t>)</t>
    </r>
    <phoneticPr fontId="3" type="noConversion"/>
  </si>
  <si>
    <r>
      <rPr>
        <sz val="12"/>
        <rFont val="標楷體"/>
        <family val="4"/>
        <charset val="136"/>
      </rPr>
      <t>「表</t>
    </r>
    <r>
      <rPr>
        <sz val="12"/>
        <rFont val="Times New Roman"/>
        <family val="1"/>
      </rPr>
      <t>03</t>
    </r>
    <r>
      <rPr>
        <sz val="12"/>
        <rFont val="標楷體"/>
        <family val="4"/>
        <charset val="136"/>
      </rPr>
      <t>：資產負債表」第</t>
    </r>
    <r>
      <rPr>
        <sz val="12"/>
        <rFont val="Times New Roman"/>
        <family val="1"/>
      </rPr>
      <t>(14)</t>
    </r>
    <r>
      <rPr>
        <sz val="12"/>
        <rFont val="標楷體"/>
        <family val="4"/>
        <charset val="136"/>
      </rPr>
      <t>欄第</t>
    </r>
    <r>
      <rPr>
        <sz val="12"/>
        <rFont val="Times New Roman"/>
        <family val="1"/>
      </rPr>
      <t>(95)</t>
    </r>
    <r>
      <rPr>
        <sz val="12"/>
        <rFont val="標楷體"/>
        <family val="4"/>
        <charset val="136"/>
      </rPr>
      <t>列</t>
    </r>
    <phoneticPr fontId="3" type="noConversion"/>
  </si>
  <si>
    <r>
      <rPr>
        <sz val="12"/>
        <rFont val="標楷體"/>
        <family val="4"/>
        <charset val="136"/>
      </rPr>
      <t>加計：</t>
    </r>
    <phoneticPr fontId="3" type="noConversion"/>
  </si>
  <si>
    <r>
      <t xml:space="preserve"> 6.2 </t>
    </r>
    <r>
      <rPr>
        <sz val="12"/>
        <rFont val="標楷體"/>
        <family val="4"/>
        <charset val="136"/>
      </rPr>
      <t>危險變動特別準備金</t>
    </r>
    <phoneticPr fontId="3" type="noConversion"/>
  </si>
  <si>
    <r>
      <t xml:space="preserve"> 6.3 </t>
    </r>
    <r>
      <rPr>
        <sz val="12"/>
        <rFont val="標楷體"/>
        <family val="4"/>
        <charset val="136"/>
      </rPr>
      <t>異常業務損失特別準備金</t>
    </r>
    <r>
      <rPr>
        <sz val="12"/>
        <rFont val="Times New Roman"/>
        <family val="1"/>
      </rPr>
      <t>(</t>
    </r>
    <r>
      <rPr>
        <sz val="12"/>
        <rFont val="標楷體"/>
        <family val="4"/>
        <charset val="136"/>
      </rPr>
      <t>人身再保險</t>
    </r>
    <r>
      <rPr>
        <sz val="12"/>
        <rFont val="Times New Roman"/>
        <family val="1"/>
      </rPr>
      <t>)</t>
    </r>
    <phoneticPr fontId="3" type="noConversion"/>
  </si>
  <si>
    <r>
      <rPr>
        <sz val="12"/>
        <rFont val="標楷體"/>
        <family val="4"/>
        <charset val="136"/>
      </rPr>
      <t>「表</t>
    </r>
    <r>
      <rPr>
        <sz val="12"/>
        <rFont val="Times New Roman"/>
        <family val="1"/>
      </rPr>
      <t>25-2</t>
    </r>
    <r>
      <rPr>
        <sz val="12"/>
        <rFont val="標楷體"/>
        <family val="4"/>
        <charset val="136"/>
      </rPr>
      <t>：特別準備金計算表</t>
    </r>
    <r>
      <rPr>
        <sz val="12"/>
        <rFont val="Times New Roman"/>
        <family val="1"/>
      </rPr>
      <t>(</t>
    </r>
    <r>
      <rPr>
        <sz val="12"/>
        <rFont val="標楷體"/>
        <family val="4"/>
        <charset val="136"/>
      </rPr>
      <t>人身再保險</t>
    </r>
    <r>
      <rPr>
        <sz val="12"/>
        <rFont val="Times New Roman"/>
        <family val="1"/>
      </rPr>
      <t>)</t>
    </r>
    <r>
      <rPr>
        <sz val="12"/>
        <rFont val="標楷體"/>
        <family val="4"/>
        <charset val="136"/>
      </rPr>
      <t>」第</t>
    </r>
    <r>
      <rPr>
        <sz val="12"/>
        <rFont val="Times New Roman"/>
        <family val="1"/>
      </rPr>
      <t>(25)</t>
    </r>
    <r>
      <rPr>
        <sz val="12"/>
        <rFont val="標楷體"/>
        <family val="4"/>
        <charset val="136"/>
      </rPr>
      <t>欄第</t>
    </r>
    <r>
      <rPr>
        <sz val="12"/>
        <rFont val="Times New Roman"/>
        <family val="1"/>
      </rPr>
      <t>(15)</t>
    </r>
    <r>
      <rPr>
        <sz val="12"/>
        <rFont val="標楷體"/>
        <family val="4"/>
        <charset val="136"/>
      </rPr>
      <t>列</t>
    </r>
    <phoneticPr fontId="3" type="noConversion"/>
  </si>
  <si>
    <r>
      <t xml:space="preserve"> 6.4.1 </t>
    </r>
    <r>
      <rPr>
        <sz val="12"/>
        <rFont val="標楷體"/>
        <family val="4"/>
        <charset val="136"/>
      </rPr>
      <t>負債型特別股：為非累積且無利率加碼條件或其他提前贖回之誘因</t>
    </r>
    <phoneticPr fontId="3" type="noConversion"/>
  </si>
  <si>
    <r>
      <rPr>
        <sz val="12"/>
        <rFont val="標楷體"/>
        <family val="4"/>
        <charset val="136"/>
      </rPr>
      <t>「表</t>
    </r>
    <r>
      <rPr>
        <sz val="12"/>
        <rFont val="Times New Roman"/>
        <family val="1"/>
      </rPr>
      <t>30-8-1</t>
    </r>
    <r>
      <rPr>
        <sz val="12"/>
        <rFont val="標楷體"/>
        <family val="4"/>
        <charset val="136"/>
      </rPr>
      <t>：發行負債型特別股明細表」負債型特別股：為非累積且無利率加碼條件或其他提前贖回之誘因第</t>
    </r>
    <r>
      <rPr>
        <sz val="12"/>
        <rFont val="Times New Roman"/>
        <family val="1"/>
      </rPr>
      <t>(12)</t>
    </r>
    <r>
      <rPr>
        <sz val="12"/>
        <rFont val="標楷體"/>
        <family val="4"/>
        <charset val="136"/>
      </rPr>
      <t>欄標註為「可計入自有資本加計項之金額」小計值</t>
    </r>
    <phoneticPr fontId="3" type="noConversion"/>
  </si>
  <si>
    <r>
      <t xml:space="preserve"> 6.4.2 </t>
    </r>
    <r>
      <rPr>
        <sz val="12"/>
        <rFont val="標楷體"/>
        <family val="4"/>
        <charset val="136"/>
      </rPr>
      <t>負債型特別股：為累積或有利率加碼條件或其他提前贖回之誘因</t>
    </r>
    <phoneticPr fontId="3" type="noConversion"/>
  </si>
  <si>
    <r>
      <rPr>
        <sz val="12"/>
        <rFont val="標楷體"/>
        <family val="4"/>
        <charset val="136"/>
      </rPr>
      <t>「表</t>
    </r>
    <r>
      <rPr>
        <sz val="12"/>
        <rFont val="Times New Roman"/>
        <family val="1"/>
      </rPr>
      <t>30-8-1</t>
    </r>
    <r>
      <rPr>
        <sz val="12"/>
        <rFont val="標楷體"/>
        <family val="4"/>
        <charset val="136"/>
      </rPr>
      <t>：發行負債型特別股明細表」負債型特別股：為累積或有利率加碼條件或其他提前贖回之誘因第</t>
    </r>
    <r>
      <rPr>
        <sz val="12"/>
        <rFont val="Times New Roman"/>
        <family val="1"/>
      </rPr>
      <t>(12)</t>
    </r>
    <r>
      <rPr>
        <sz val="12"/>
        <rFont val="標楷體"/>
        <family val="4"/>
        <charset val="136"/>
      </rPr>
      <t>欄標註為「可計入自有資本加計項之金額」小計值</t>
    </r>
    <phoneticPr fontId="3" type="noConversion"/>
  </si>
  <si>
    <r>
      <t xml:space="preserve"> 6.5.1 </t>
    </r>
    <r>
      <rPr>
        <sz val="12"/>
        <rFont val="標楷體"/>
        <family val="4"/>
        <charset val="136"/>
      </rPr>
      <t>具資本性資債券：為非累積且無利率加碼條件或其他提前贖回之誘因</t>
    </r>
    <phoneticPr fontId="3" type="noConversion"/>
  </si>
  <si>
    <r>
      <rPr>
        <sz val="12"/>
        <rFont val="標楷體"/>
        <family val="4"/>
        <charset val="136"/>
      </rPr>
      <t>「表</t>
    </r>
    <r>
      <rPr>
        <sz val="12"/>
        <rFont val="Times New Roman"/>
        <family val="1"/>
      </rPr>
      <t>30-8-2</t>
    </r>
    <r>
      <rPr>
        <sz val="12"/>
        <rFont val="標楷體"/>
        <family val="4"/>
        <charset val="136"/>
      </rPr>
      <t>：發行具資本性質債券明細表」具資本性資債券：為非累積且無利率加碼條件或其他提前贖回之誘因第</t>
    </r>
    <r>
      <rPr>
        <sz val="12"/>
        <rFont val="Times New Roman"/>
        <family val="1"/>
      </rPr>
      <t>(12)</t>
    </r>
    <r>
      <rPr>
        <sz val="12"/>
        <rFont val="標楷體"/>
        <family val="4"/>
        <charset val="136"/>
      </rPr>
      <t>欄標註為「可計入自有資本加計項之金額」小計值</t>
    </r>
    <phoneticPr fontId="3" type="noConversion"/>
  </si>
  <si>
    <r>
      <t xml:space="preserve"> 6.5.2 </t>
    </r>
    <r>
      <rPr>
        <sz val="12"/>
        <rFont val="標楷體"/>
        <family val="4"/>
        <charset val="136"/>
      </rPr>
      <t>具資本性資債券：為累積或有利率加碼條件或其他提前贖回之誘因</t>
    </r>
    <phoneticPr fontId="3" type="noConversion"/>
  </si>
  <si>
    <r>
      <rPr>
        <sz val="12"/>
        <rFont val="標楷體"/>
        <family val="4"/>
        <charset val="136"/>
      </rPr>
      <t>「表</t>
    </r>
    <r>
      <rPr>
        <sz val="12"/>
        <rFont val="Times New Roman"/>
        <family val="1"/>
      </rPr>
      <t>30-8-2</t>
    </r>
    <r>
      <rPr>
        <sz val="12"/>
        <rFont val="標楷體"/>
        <family val="4"/>
        <charset val="136"/>
      </rPr>
      <t>：發行具資本性質債券明細表」具資本性資債券：為累積或有利率加碼條件或其他提前贖回之誘因第</t>
    </r>
    <r>
      <rPr>
        <sz val="12"/>
        <rFont val="Times New Roman"/>
        <family val="1"/>
      </rPr>
      <t>(12)</t>
    </r>
    <r>
      <rPr>
        <sz val="12"/>
        <rFont val="標楷體"/>
        <family val="4"/>
        <charset val="136"/>
      </rPr>
      <t>欄標註為「可計入自有資本加計項之金額」小計值</t>
    </r>
    <phoneticPr fontId="3" type="noConversion"/>
  </si>
  <si>
    <r>
      <t xml:space="preserve"> 6.6 </t>
    </r>
    <r>
      <rPr>
        <sz val="12"/>
        <rFont val="標楷體"/>
        <family val="4"/>
        <charset val="136"/>
      </rPr>
      <t>不動產投資評價調整數</t>
    </r>
    <phoneticPr fontId="3" type="noConversion"/>
  </si>
  <si>
    <r>
      <rPr>
        <sz val="12"/>
        <rFont val="標楷體"/>
        <family val="4"/>
        <charset val="136"/>
      </rPr>
      <t>「表</t>
    </r>
    <r>
      <rPr>
        <sz val="12"/>
        <rFont val="Times New Roman"/>
        <family val="1"/>
      </rPr>
      <t>30-8-3</t>
    </r>
    <r>
      <rPr>
        <sz val="12"/>
        <rFont val="標楷體"/>
        <family val="4"/>
        <charset val="136"/>
      </rPr>
      <t>：不動產投資採市價評價計入自有資本調整計算表」第</t>
    </r>
    <r>
      <rPr>
        <sz val="12"/>
        <rFont val="Times New Roman"/>
        <family val="1"/>
      </rPr>
      <t>(4)</t>
    </r>
    <r>
      <rPr>
        <sz val="12"/>
        <rFont val="標楷體"/>
        <family val="4"/>
        <charset val="136"/>
      </rPr>
      <t>欄第</t>
    </r>
    <r>
      <rPr>
        <sz val="12"/>
        <rFont val="Times New Roman"/>
        <family val="1"/>
      </rPr>
      <t>(1)</t>
    </r>
    <r>
      <rPr>
        <sz val="12"/>
        <rFont val="標楷體"/>
        <family val="4"/>
        <charset val="136"/>
      </rPr>
      <t>列</t>
    </r>
    <phoneticPr fontId="3" type="noConversion"/>
  </si>
  <si>
    <r>
      <t xml:space="preserve"> 6.7 </t>
    </r>
    <r>
      <rPr>
        <sz val="12"/>
        <rFont val="標楷體"/>
        <family val="4"/>
        <charset val="136"/>
      </rPr>
      <t>特別準備</t>
    </r>
    <r>
      <rPr>
        <sz val="12"/>
        <rFont val="Times New Roman"/>
        <family val="1"/>
      </rPr>
      <t>-</t>
    </r>
    <r>
      <rPr>
        <sz val="12"/>
        <rFont val="標楷體"/>
        <family val="4"/>
        <charset val="136"/>
      </rPr>
      <t>不動產增值利益</t>
    </r>
    <phoneticPr fontId="3" type="noConversion"/>
  </si>
  <si>
    <r>
      <rPr>
        <sz val="12"/>
        <rFont val="標楷體"/>
        <family val="4"/>
        <charset val="136"/>
      </rPr>
      <t>「表</t>
    </r>
    <r>
      <rPr>
        <sz val="12"/>
        <rFont val="Times New Roman"/>
        <family val="1"/>
      </rPr>
      <t>30-8-3</t>
    </r>
    <r>
      <rPr>
        <sz val="12"/>
        <rFont val="標楷體"/>
        <family val="4"/>
        <charset val="136"/>
      </rPr>
      <t>：不動產投資採市價評價計入自有資本調整計算表」第</t>
    </r>
    <r>
      <rPr>
        <sz val="12"/>
        <rFont val="Times New Roman"/>
        <family val="1"/>
      </rPr>
      <t>(2)</t>
    </r>
    <r>
      <rPr>
        <sz val="12"/>
        <rFont val="標楷體"/>
        <family val="4"/>
        <charset val="136"/>
      </rPr>
      <t>欄第</t>
    </r>
    <r>
      <rPr>
        <sz val="12"/>
        <rFont val="Times New Roman"/>
        <family val="1"/>
      </rPr>
      <t>(1)</t>
    </r>
    <r>
      <rPr>
        <sz val="12"/>
        <rFont val="標楷體"/>
        <family val="4"/>
        <charset val="136"/>
      </rPr>
      <t>列</t>
    </r>
    <phoneticPr fontId="3" type="noConversion"/>
  </si>
  <si>
    <r>
      <rPr>
        <sz val="12"/>
        <rFont val="標楷體"/>
        <family val="4"/>
        <charset val="136"/>
      </rPr>
      <t>「表</t>
    </r>
    <r>
      <rPr>
        <sz val="12"/>
        <rFont val="Times New Roman"/>
        <family val="1"/>
      </rPr>
      <t>30-8-8</t>
    </r>
    <r>
      <rPr>
        <sz val="12"/>
        <rFont val="標楷體"/>
        <family val="4"/>
        <charset val="136"/>
      </rPr>
      <t>：得計入自有資本之異常業務損失特別準備金」第</t>
    </r>
    <r>
      <rPr>
        <sz val="12"/>
        <rFont val="Times New Roman"/>
        <family val="1"/>
      </rPr>
      <t>(9)</t>
    </r>
    <r>
      <rPr>
        <sz val="12"/>
        <rFont val="標楷體"/>
        <family val="4"/>
        <charset val="136"/>
      </rPr>
      <t>欄第</t>
    </r>
    <r>
      <rPr>
        <sz val="12"/>
        <rFont val="Times New Roman"/>
        <family val="1"/>
      </rPr>
      <t>(2)</t>
    </r>
    <r>
      <rPr>
        <sz val="12"/>
        <rFont val="標楷體"/>
        <family val="4"/>
        <charset val="136"/>
      </rPr>
      <t>列</t>
    </r>
    <phoneticPr fontId="3" type="noConversion"/>
  </si>
  <si>
    <r>
      <t xml:space="preserve"> 6.9  </t>
    </r>
    <r>
      <rPr>
        <sz val="12"/>
        <rFont val="標楷體"/>
        <family val="4"/>
        <charset val="136"/>
      </rPr>
      <t>其他經主管機關專案核定調整之項目及金額者，另依核定之方式計算</t>
    </r>
    <phoneticPr fontId="3" type="noConversion"/>
  </si>
  <si>
    <r>
      <rPr>
        <sz val="12"/>
        <rFont val="標楷體"/>
        <family val="4"/>
        <charset val="136"/>
      </rPr>
      <t>減除：</t>
    </r>
    <phoneticPr fontId="3" type="noConversion"/>
  </si>
  <si>
    <r>
      <t xml:space="preserve"> 6.10 </t>
    </r>
    <r>
      <rPr>
        <sz val="12"/>
        <rFont val="標楷體"/>
        <family val="4"/>
        <charset val="136"/>
      </rPr>
      <t>調整股票型金融資產帳載金額為半年收盤平均價</t>
    </r>
    <phoneticPr fontId="3" type="noConversion"/>
  </si>
  <si>
    <r>
      <rPr>
        <sz val="12"/>
        <rFont val="標楷體"/>
        <family val="4"/>
        <charset val="136"/>
      </rPr>
      <t>「表</t>
    </r>
    <r>
      <rPr>
        <sz val="12"/>
        <rFont val="Times New Roman"/>
        <family val="1"/>
      </rPr>
      <t>30-8-5</t>
    </r>
    <r>
      <rPr>
        <sz val="12"/>
        <rFont val="標楷體"/>
        <family val="4"/>
        <charset val="136"/>
      </rPr>
      <t>：認列未實現評價損益檢討計算表」第</t>
    </r>
    <r>
      <rPr>
        <sz val="12"/>
        <rFont val="Times New Roman"/>
        <family val="1"/>
      </rPr>
      <t>(7)</t>
    </r>
    <r>
      <rPr>
        <sz val="12"/>
        <rFont val="標楷體"/>
        <family val="4"/>
        <charset val="136"/>
      </rPr>
      <t>欄第</t>
    </r>
    <r>
      <rPr>
        <sz val="12"/>
        <rFont val="Times New Roman"/>
        <family val="1"/>
      </rPr>
      <t>(6)</t>
    </r>
    <r>
      <rPr>
        <sz val="12"/>
        <rFont val="標楷體"/>
        <family val="4"/>
        <charset val="136"/>
      </rPr>
      <t>列</t>
    </r>
    <phoneticPr fontId="3" type="noConversion"/>
  </si>
  <si>
    <r>
      <t xml:space="preserve"> 6.11 </t>
    </r>
    <r>
      <rPr>
        <sz val="12"/>
        <rFont val="標楷體"/>
        <family val="4"/>
        <charset val="136"/>
      </rPr>
      <t>「透過損益按公允價值衡量之金融資產</t>
    </r>
    <r>
      <rPr>
        <sz val="12"/>
        <rFont val="Times New Roman"/>
        <family val="1"/>
      </rPr>
      <t>--</t>
    </r>
    <r>
      <rPr>
        <sz val="12"/>
        <rFont val="標楷體"/>
        <family val="4"/>
        <charset val="136"/>
      </rPr>
      <t>上市櫃股票投資」未實現評價利益</t>
    </r>
    <phoneticPr fontId="3" type="noConversion"/>
  </si>
  <si>
    <r>
      <rPr>
        <sz val="12"/>
        <rFont val="標楷體"/>
        <family val="4"/>
        <charset val="136"/>
      </rPr>
      <t>「表</t>
    </r>
    <r>
      <rPr>
        <sz val="12"/>
        <rFont val="Times New Roman"/>
        <family val="1"/>
      </rPr>
      <t>30-8-5</t>
    </r>
    <r>
      <rPr>
        <sz val="12"/>
        <rFont val="標楷體"/>
        <family val="4"/>
        <charset val="136"/>
      </rPr>
      <t>：認列未實現評價損益檢討計算表」第</t>
    </r>
    <r>
      <rPr>
        <sz val="12"/>
        <rFont val="Times New Roman"/>
        <family val="1"/>
      </rPr>
      <t>(6)</t>
    </r>
    <r>
      <rPr>
        <sz val="12"/>
        <rFont val="標楷體"/>
        <family val="4"/>
        <charset val="136"/>
      </rPr>
      <t>欄第</t>
    </r>
    <r>
      <rPr>
        <sz val="12"/>
        <rFont val="Times New Roman"/>
        <family val="1"/>
      </rPr>
      <t>(1)</t>
    </r>
    <r>
      <rPr>
        <sz val="12"/>
        <rFont val="標楷體"/>
        <family val="4"/>
        <charset val="136"/>
      </rPr>
      <t>列</t>
    </r>
    <r>
      <rPr>
        <sz val="12"/>
        <rFont val="Times New Roman"/>
        <family val="1"/>
      </rPr>
      <t xml:space="preserve"> (</t>
    </r>
    <r>
      <rPr>
        <sz val="12"/>
        <rFont val="標楷體"/>
        <family val="4"/>
        <charset val="136"/>
      </rPr>
      <t>須為正值；若為負值請填</t>
    </r>
    <r>
      <rPr>
        <sz val="12"/>
        <rFont val="Times New Roman"/>
        <family val="1"/>
      </rPr>
      <t>0)</t>
    </r>
    <phoneticPr fontId="3" type="noConversion"/>
  </si>
  <si>
    <r>
      <t xml:space="preserve">6.12 </t>
    </r>
    <r>
      <rPr>
        <sz val="12"/>
        <rFont val="標楷體"/>
        <family val="4"/>
        <charset val="136"/>
      </rPr>
      <t>「透過其他綜合損益按公允價值衡量之金融資產</t>
    </r>
    <r>
      <rPr>
        <sz val="12"/>
        <rFont val="Times New Roman"/>
        <family val="1"/>
      </rPr>
      <t>--</t>
    </r>
    <r>
      <rPr>
        <sz val="12"/>
        <rFont val="標楷體"/>
        <family val="4"/>
        <charset val="136"/>
      </rPr>
      <t>上市櫃股票投資」未實現評價利益</t>
    </r>
    <phoneticPr fontId="3" type="noConversion"/>
  </si>
  <si>
    <r>
      <rPr>
        <sz val="12"/>
        <rFont val="標楷體"/>
        <family val="4"/>
        <charset val="136"/>
      </rPr>
      <t>「表</t>
    </r>
    <r>
      <rPr>
        <sz val="12"/>
        <rFont val="Times New Roman"/>
        <family val="1"/>
      </rPr>
      <t>30-8-5</t>
    </r>
    <r>
      <rPr>
        <sz val="12"/>
        <rFont val="標楷體"/>
        <family val="4"/>
        <charset val="136"/>
      </rPr>
      <t>：認列未實現評價損益檢討計算表」第</t>
    </r>
    <r>
      <rPr>
        <sz val="12"/>
        <rFont val="Times New Roman"/>
        <family val="1"/>
      </rPr>
      <t>(6)</t>
    </r>
    <r>
      <rPr>
        <sz val="12"/>
        <rFont val="標楷體"/>
        <family val="4"/>
        <charset val="136"/>
      </rPr>
      <t>欄第</t>
    </r>
    <r>
      <rPr>
        <sz val="12"/>
        <rFont val="Times New Roman"/>
        <family val="1"/>
      </rPr>
      <t>(2)</t>
    </r>
    <r>
      <rPr>
        <sz val="12"/>
        <rFont val="標楷體"/>
        <family val="4"/>
        <charset val="136"/>
      </rPr>
      <t>列</t>
    </r>
    <r>
      <rPr>
        <sz val="12"/>
        <rFont val="Times New Roman"/>
        <family val="1"/>
      </rPr>
      <t xml:space="preserve"> (</t>
    </r>
    <r>
      <rPr>
        <sz val="12"/>
        <rFont val="標楷體"/>
        <family val="4"/>
        <charset val="136"/>
      </rPr>
      <t>須為正值；若為負值請填</t>
    </r>
    <r>
      <rPr>
        <sz val="12"/>
        <rFont val="Times New Roman"/>
        <family val="1"/>
      </rPr>
      <t>0)</t>
    </r>
    <phoneticPr fontId="3" type="noConversion"/>
  </si>
  <si>
    <r>
      <t xml:space="preserve">6.13 </t>
    </r>
    <r>
      <rPr>
        <sz val="12"/>
        <rFont val="標楷體"/>
        <family val="4"/>
        <charset val="136"/>
      </rPr>
      <t>投資於屬實質互相投資之具資本性質債券及負債型特別股</t>
    </r>
    <phoneticPr fontId="3" type="noConversion"/>
  </si>
  <si>
    <r>
      <rPr>
        <sz val="12"/>
        <rFont val="標楷體"/>
        <family val="4"/>
        <charset val="136"/>
      </rPr>
      <t>「表</t>
    </r>
    <r>
      <rPr>
        <sz val="12"/>
        <rFont val="Times New Roman"/>
        <family val="1"/>
      </rPr>
      <t>30-8-7</t>
    </r>
    <r>
      <rPr>
        <sz val="12"/>
        <rFont val="標楷體"/>
        <family val="4"/>
        <charset val="136"/>
      </rPr>
      <t>：投資「國內保險業」及「國內金控公司」發行之具資本性質債券或負債型特別股由自有資本扣除計算表」第</t>
    </r>
    <r>
      <rPr>
        <sz val="12"/>
        <rFont val="Times New Roman"/>
        <family val="1"/>
      </rPr>
      <t>(31)</t>
    </r>
    <r>
      <rPr>
        <sz val="12"/>
        <rFont val="標楷體"/>
        <family val="4"/>
        <charset val="136"/>
      </rPr>
      <t>欄第</t>
    </r>
    <r>
      <rPr>
        <sz val="12"/>
        <rFont val="Times New Roman"/>
        <family val="1"/>
      </rPr>
      <t>(22)</t>
    </r>
    <r>
      <rPr>
        <sz val="12"/>
        <rFont val="標楷體"/>
        <family val="4"/>
        <charset val="136"/>
      </rPr>
      <t>列</t>
    </r>
    <phoneticPr fontId="3" type="noConversion"/>
  </si>
  <si>
    <r>
      <t xml:space="preserve">6.14 </t>
    </r>
    <r>
      <rPr>
        <sz val="12"/>
        <rFont val="標楷體"/>
        <family val="4"/>
        <charset val="136"/>
      </rPr>
      <t>投資於非屬實質互相投資之具資本性質債券及負債型特別股合計超過淨值</t>
    </r>
    <r>
      <rPr>
        <sz val="12"/>
        <rFont val="Times New Roman"/>
        <family val="1"/>
      </rPr>
      <t>10%</t>
    </r>
    <r>
      <rPr>
        <sz val="12"/>
        <rFont val="標楷體"/>
        <family val="4"/>
        <charset val="136"/>
      </rPr>
      <t>金額</t>
    </r>
    <phoneticPr fontId="3" type="noConversion"/>
  </si>
  <si>
    <r>
      <rPr>
        <sz val="12"/>
        <rFont val="標楷體"/>
        <family val="4"/>
        <charset val="136"/>
      </rPr>
      <t>「表</t>
    </r>
    <r>
      <rPr>
        <sz val="12"/>
        <rFont val="Times New Roman"/>
        <family val="1"/>
      </rPr>
      <t>30-8-7</t>
    </r>
    <r>
      <rPr>
        <sz val="12"/>
        <rFont val="標楷體"/>
        <family val="4"/>
        <charset val="136"/>
      </rPr>
      <t>：投資「國內保險業」及「國內金控公司」發行之具資本性質債券或負債型特別股由自有資本扣除計算表」第</t>
    </r>
    <r>
      <rPr>
        <sz val="12"/>
        <rFont val="Times New Roman"/>
        <family val="1"/>
      </rPr>
      <t>(31)</t>
    </r>
    <r>
      <rPr>
        <sz val="12"/>
        <rFont val="標楷體"/>
        <family val="4"/>
        <charset val="136"/>
      </rPr>
      <t>欄第</t>
    </r>
    <r>
      <rPr>
        <sz val="12"/>
        <rFont val="Times New Roman"/>
        <family val="1"/>
      </rPr>
      <t>(23)</t>
    </r>
    <r>
      <rPr>
        <sz val="12"/>
        <rFont val="標楷體"/>
        <family val="4"/>
        <charset val="136"/>
      </rPr>
      <t>列</t>
    </r>
    <phoneticPr fontId="3" type="noConversion"/>
  </si>
  <si>
    <r>
      <t xml:space="preserve">6.16 </t>
    </r>
    <r>
      <rPr>
        <sz val="12"/>
        <rFont val="標楷體"/>
        <family val="4"/>
        <charset val="136"/>
      </rPr>
      <t>投資性不動產後續衡量採用公允價值模式計算自有資本影響數</t>
    </r>
    <phoneticPr fontId="3" type="noConversion"/>
  </si>
  <si>
    <r>
      <rPr>
        <sz val="12"/>
        <rFont val="標楷體"/>
        <family val="4"/>
        <charset val="136"/>
      </rPr>
      <t>「表</t>
    </r>
    <r>
      <rPr>
        <sz val="12"/>
        <rFont val="Times New Roman"/>
        <family val="1"/>
      </rPr>
      <t>30-8-3</t>
    </r>
    <r>
      <rPr>
        <sz val="12"/>
        <rFont val="標楷體"/>
        <family val="4"/>
        <charset val="136"/>
      </rPr>
      <t>：不動產投資採市價評價計入自有資本調整計算表」第</t>
    </r>
    <r>
      <rPr>
        <sz val="12"/>
        <rFont val="Times New Roman"/>
        <family val="1"/>
      </rPr>
      <t>(12)</t>
    </r>
    <r>
      <rPr>
        <sz val="12"/>
        <rFont val="標楷體"/>
        <family val="4"/>
        <charset val="136"/>
      </rPr>
      <t>欄第</t>
    </r>
    <r>
      <rPr>
        <sz val="12"/>
        <rFont val="Times New Roman"/>
        <family val="1"/>
      </rPr>
      <t>(17)</t>
    </r>
    <r>
      <rPr>
        <sz val="12"/>
        <rFont val="標楷體"/>
        <family val="4"/>
        <charset val="136"/>
      </rPr>
      <t>列</t>
    </r>
    <phoneticPr fontId="3" type="noConversion"/>
  </si>
  <si>
    <r>
      <t xml:space="preserve">6.18 </t>
    </r>
    <r>
      <rPr>
        <sz val="12"/>
        <rFont val="標楷體"/>
        <family val="4"/>
        <charset val="136"/>
      </rPr>
      <t>未上市櫃股票投資未實現評價利益</t>
    </r>
    <phoneticPr fontId="3" type="noConversion"/>
  </si>
  <si>
    <r>
      <rPr>
        <sz val="12"/>
        <rFont val="標楷體"/>
        <family val="4"/>
        <charset val="136"/>
      </rPr>
      <t>「表</t>
    </r>
    <r>
      <rPr>
        <sz val="12"/>
        <rFont val="Times New Roman"/>
        <family val="1"/>
      </rPr>
      <t>30-8-5</t>
    </r>
    <r>
      <rPr>
        <sz val="12"/>
        <rFont val="標楷體"/>
        <family val="4"/>
        <charset val="136"/>
      </rPr>
      <t>：認列未實現評價損益檢討計算表」第</t>
    </r>
    <r>
      <rPr>
        <sz val="12"/>
        <rFont val="Times New Roman"/>
        <family val="1"/>
      </rPr>
      <t>(13)</t>
    </r>
    <r>
      <rPr>
        <sz val="12"/>
        <rFont val="標楷體"/>
        <family val="4"/>
        <charset val="136"/>
      </rPr>
      <t>欄第</t>
    </r>
    <r>
      <rPr>
        <sz val="12"/>
        <rFont val="Times New Roman"/>
        <family val="1"/>
      </rPr>
      <t>(13)</t>
    </r>
    <r>
      <rPr>
        <sz val="12"/>
        <rFont val="標楷體"/>
        <family val="4"/>
        <charset val="136"/>
      </rPr>
      <t>列</t>
    </r>
    <phoneticPr fontId="3" type="noConversion"/>
  </si>
  <si>
    <r>
      <t xml:space="preserve">6.19.1 </t>
    </r>
    <r>
      <rPr>
        <sz val="12"/>
        <rFont val="標楷體"/>
        <family val="4"/>
        <charset val="136"/>
      </rPr>
      <t>負債型特別股及具資本性質債券計入自有資本額度合計超過當期自有資本</t>
    </r>
    <r>
      <rPr>
        <sz val="12"/>
        <rFont val="Times New Roman"/>
        <family val="1"/>
      </rPr>
      <t>20%</t>
    </r>
    <r>
      <rPr>
        <sz val="12"/>
        <rFont val="標楷體"/>
        <family val="4"/>
        <charset val="136"/>
      </rPr>
      <t>之金額：為非累積且無利率加碼條件或其他提前贖回之誘因</t>
    </r>
    <r>
      <rPr>
        <sz val="12"/>
        <rFont val="Times New Roman"/>
        <family val="1"/>
      </rPr>
      <t>(</t>
    </r>
    <r>
      <rPr>
        <sz val="12"/>
        <rFont val="標楷體"/>
        <family val="4"/>
        <charset val="136"/>
      </rPr>
      <t>註</t>
    </r>
    <r>
      <rPr>
        <sz val="12"/>
        <rFont val="Times New Roman"/>
        <family val="1"/>
      </rPr>
      <t>2)</t>
    </r>
    <phoneticPr fontId="6" type="noConversion"/>
  </si>
  <si>
    <r>
      <t xml:space="preserve">6.19.2 </t>
    </r>
    <r>
      <rPr>
        <sz val="12"/>
        <rFont val="標楷體"/>
        <family val="4"/>
        <charset val="136"/>
      </rPr>
      <t>負債型特別股及具資本性質債券計入自有資本額度合計超過當期自有資本</t>
    </r>
    <r>
      <rPr>
        <sz val="12"/>
        <rFont val="Times New Roman"/>
        <family val="1"/>
      </rPr>
      <t>20%</t>
    </r>
    <r>
      <rPr>
        <sz val="12"/>
        <rFont val="標楷體"/>
        <family val="4"/>
        <charset val="136"/>
      </rPr>
      <t>之金額：為累積或有利率加碼條件或其他提前贖回之誘因</t>
    </r>
    <r>
      <rPr>
        <sz val="12"/>
        <rFont val="Times New Roman"/>
        <family val="1"/>
      </rPr>
      <t>(</t>
    </r>
    <r>
      <rPr>
        <sz val="12"/>
        <rFont val="標楷體"/>
        <family val="4"/>
        <charset val="136"/>
      </rPr>
      <t>註</t>
    </r>
    <r>
      <rPr>
        <sz val="12"/>
        <rFont val="Times New Roman"/>
        <family val="1"/>
      </rPr>
      <t>2)</t>
    </r>
    <phoneticPr fontId="6" type="noConversion"/>
  </si>
  <si>
    <r>
      <rPr>
        <sz val="12"/>
        <rFont val="標楷體"/>
        <family val="4"/>
        <charset val="136"/>
      </rPr>
      <t>「表</t>
    </r>
    <r>
      <rPr>
        <sz val="12"/>
        <rFont val="Times New Roman"/>
        <family val="1"/>
      </rPr>
      <t>30-8-3</t>
    </r>
    <r>
      <rPr>
        <sz val="12"/>
        <rFont val="標楷體"/>
        <family val="4"/>
        <charset val="136"/>
      </rPr>
      <t>：不動產投資採市價評價計入自有資本調整計算表」第</t>
    </r>
    <r>
      <rPr>
        <sz val="12"/>
        <rFont val="Times New Roman"/>
        <family val="1"/>
      </rPr>
      <t>(6)</t>
    </r>
    <r>
      <rPr>
        <sz val="12"/>
        <rFont val="標楷體"/>
        <family val="4"/>
        <charset val="136"/>
      </rPr>
      <t>欄第</t>
    </r>
    <r>
      <rPr>
        <sz val="12"/>
        <rFont val="Times New Roman"/>
        <family val="1"/>
      </rPr>
      <t>(1)</t>
    </r>
    <r>
      <rPr>
        <sz val="12"/>
        <rFont val="標楷體"/>
        <family val="4"/>
        <charset val="136"/>
      </rPr>
      <t>列</t>
    </r>
    <r>
      <rPr>
        <sz val="12"/>
        <rFont val="Times New Roman"/>
        <family val="1"/>
      </rPr>
      <t>-</t>
    </r>
    <r>
      <rPr>
        <sz val="12"/>
        <rFont val="標楷體"/>
        <family val="4"/>
        <charset val="136"/>
      </rPr>
      <t>「表</t>
    </r>
    <r>
      <rPr>
        <sz val="12"/>
        <rFont val="Times New Roman"/>
        <family val="1"/>
      </rPr>
      <t>30-8-3</t>
    </r>
    <r>
      <rPr>
        <sz val="12"/>
        <rFont val="標楷體"/>
        <family val="4"/>
        <charset val="136"/>
      </rPr>
      <t>：不動產投資採市價評價計入自有資本調整計算表」第</t>
    </r>
    <r>
      <rPr>
        <sz val="12"/>
        <rFont val="Times New Roman"/>
        <family val="1"/>
      </rPr>
      <t>(7)</t>
    </r>
    <r>
      <rPr>
        <sz val="12"/>
        <rFont val="標楷體"/>
        <family val="4"/>
        <charset val="136"/>
      </rPr>
      <t>欄第</t>
    </r>
    <r>
      <rPr>
        <sz val="12"/>
        <rFont val="Times New Roman"/>
        <family val="1"/>
      </rPr>
      <t>(1)</t>
    </r>
    <r>
      <rPr>
        <sz val="12"/>
        <rFont val="標楷體"/>
        <family val="4"/>
        <charset val="136"/>
      </rPr>
      <t>列</t>
    </r>
    <phoneticPr fontId="6" type="noConversion"/>
  </si>
  <si>
    <r>
      <rPr>
        <b/>
        <sz val="12"/>
        <rFont val="標楷體"/>
        <family val="4"/>
        <charset val="136"/>
      </rPr>
      <t>《調整後自有資本》總計</t>
    </r>
    <phoneticPr fontId="3" type="noConversion"/>
  </si>
  <si>
    <r>
      <rPr>
        <sz val="11"/>
        <rFont val="標楷體"/>
        <family val="4"/>
        <charset val="136"/>
      </rPr>
      <t>列號</t>
    </r>
    <phoneticPr fontId="3" type="noConversion"/>
  </si>
  <si>
    <r>
      <rPr>
        <sz val="12"/>
        <rFont val="標楷體"/>
        <family val="4"/>
        <charset val="136"/>
      </rPr>
      <t>總計</t>
    </r>
    <phoneticPr fontId="3" type="noConversion"/>
  </si>
  <si>
    <t>(1)</t>
    <phoneticPr fontId="3" type="noConversion"/>
  </si>
  <si>
    <t>(2)</t>
  </si>
  <si>
    <t>(3)=(1)+(2)</t>
    <phoneticPr fontId="3" type="noConversion"/>
  </si>
  <si>
    <r>
      <rPr>
        <sz val="12"/>
        <rFont val="標楷體"/>
        <family val="4"/>
        <charset val="136"/>
      </rPr>
      <t>得計入自有資本之金額</t>
    </r>
    <phoneticPr fontId="3" type="noConversion"/>
  </si>
  <si>
    <r>
      <rPr>
        <sz val="12"/>
        <rFont val="標楷體"/>
        <family val="4"/>
        <charset val="136"/>
      </rPr>
      <t>風險資本總額</t>
    </r>
    <phoneticPr fontId="3" type="noConversion"/>
  </si>
  <si>
    <t>(6)=(4)/(5)-1</t>
    <phoneticPr fontId="3" type="noConversion"/>
  </si>
  <si>
    <t>(7)</t>
  </si>
  <si>
    <t>(8)=(6)*(7)</t>
    <phoneticPr fontId="3" type="noConversion"/>
  </si>
  <si>
    <t>(9)=MIN((3),(8))</t>
    <phoneticPr fontId="3" type="noConversion"/>
  </si>
  <si>
    <r>
      <rPr>
        <sz val="12"/>
        <color rgb="FFFF0000"/>
        <rFont val="標楷體"/>
        <family val="4"/>
        <charset val="136"/>
      </rPr>
      <t>自有資本總額</t>
    </r>
    <phoneticPr fontId="3" type="noConversion"/>
  </si>
  <si>
    <r>
      <t>R</t>
    </r>
    <r>
      <rPr>
        <vertAlign val="subscript"/>
        <sz val="12"/>
        <color rgb="FFFF0000"/>
        <rFont val="Times New Roman"/>
        <family val="1"/>
      </rPr>
      <t>3c</t>
    </r>
    <r>
      <rPr>
        <sz val="12"/>
        <color rgb="FFFF0000"/>
        <rFont val="標楷體"/>
        <family val="4"/>
        <charset val="136"/>
      </rPr>
      <t>：天災風險</t>
    </r>
    <phoneticPr fontId="3" type="noConversion"/>
  </si>
  <si>
    <r>
      <rPr>
        <b/>
        <sz val="12"/>
        <rFont val="標楷體"/>
        <family val="4"/>
        <charset val="136"/>
      </rPr>
      <t>單位</t>
    </r>
    <r>
      <rPr>
        <b/>
        <sz val="12"/>
        <rFont val="Times New Roman"/>
        <family val="1"/>
      </rPr>
      <t>:</t>
    </r>
    <r>
      <rPr>
        <b/>
        <sz val="12"/>
        <rFont val="標楷體"/>
        <family val="4"/>
        <charset val="136"/>
      </rPr>
      <t>新台幣元</t>
    </r>
    <phoneticPr fontId="2" type="noConversion"/>
  </si>
  <si>
    <r>
      <rPr>
        <b/>
        <sz val="12"/>
        <rFont val="標楷體"/>
        <family val="4"/>
        <charset val="136"/>
      </rPr>
      <t>全年度所有航程保險金額</t>
    </r>
    <phoneticPr fontId="2" type="noConversion"/>
  </si>
  <si>
    <r>
      <rPr>
        <b/>
        <sz val="12"/>
        <rFont val="標楷體"/>
        <family val="4"/>
        <charset val="136"/>
      </rPr>
      <t>自留業務保險金額</t>
    </r>
    <phoneticPr fontId="3" type="noConversion"/>
  </si>
  <si>
    <r>
      <rPr>
        <b/>
        <sz val="12"/>
        <rFont val="標楷體"/>
        <family val="4"/>
        <charset val="136"/>
      </rPr>
      <t>單位</t>
    </r>
    <r>
      <rPr>
        <b/>
        <sz val="12"/>
        <rFont val="Times New Roman"/>
        <family val="1"/>
      </rPr>
      <t xml:space="preserve">: </t>
    </r>
    <r>
      <rPr>
        <b/>
        <sz val="12"/>
        <rFont val="標楷體"/>
        <family val="4"/>
        <charset val="136"/>
      </rPr>
      <t>新台幣元</t>
    </r>
    <phoneticPr fontId="2" type="noConversion"/>
  </si>
  <si>
    <r>
      <t>6.4</t>
    </r>
    <r>
      <rPr>
        <sz val="12"/>
        <rFont val="標楷體"/>
        <family val="4"/>
        <charset val="136"/>
      </rPr>
      <t>及</t>
    </r>
    <r>
      <rPr>
        <sz val="12"/>
        <rFont val="Times New Roman"/>
        <family val="1"/>
      </rPr>
      <t>6.5</t>
    </r>
    <r>
      <rPr>
        <sz val="12"/>
        <rFont val="標楷體"/>
        <family val="4"/>
        <charset val="136"/>
      </rPr>
      <t>合計超過當期自有資本</t>
    </r>
    <r>
      <rPr>
        <sz val="12"/>
        <rFont val="Times New Roman"/>
        <family val="1"/>
      </rPr>
      <t>20%</t>
    </r>
    <r>
      <rPr>
        <sz val="12"/>
        <rFont val="標楷體"/>
        <family val="4"/>
        <charset val="136"/>
      </rPr>
      <t>之部分</t>
    </r>
    <r>
      <rPr>
        <sz val="12"/>
        <rFont val="Times New Roman"/>
        <family val="1"/>
      </rPr>
      <t>(</t>
    </r>
    <r>
      <rPr>
        <sz val="12"/>
        <rFont val="標楷體"/>
        <family val="4"/>
        <charset val="136"/>
      </rPr>
      <t>註</t>
    </r>
    <r>
      <rPr>
        <sz val="12"/>
        <rFont val="Times New Roman"/>
        <family val="1"/>
      </rPr>
      <t>3)</t>
    </r>
    <phoneticPr fontId="6" type="noConversion"/>
  </si>
  <si>
    <r>
      <t xml:space="preserve">        </t>
    </r>
    <r>
      <rPr>
        <sz val="12"/>
        <rFont val="標楷體"/>
        <family val="4"/>
        <charset val="136"/>
      </rPr>
      <t>保險股份有限公司</t>
    </r>
    <r>
      <rPr>
        <sz val="12"/>
        <rFont val="Times New Roman"/>
        <family val="1"/>
      </rPr>
      <t>(</t>
    </r>
    <r>
      <rPr>
        <sz val="12"/>
        <rFont val="標楷體"/>
        <family val="4"/>
        <charset val="136"/>
      </rPr>
      <t>○○分公司</t>
    </r>
    <r>
      <rPr>
        <sz val="12"/>
        <rFont val="Times New Roman"/>
        <family val="1"/>
      </rPr>
      <t xml:space="preserve">) </t>
    </r>
    <r>
      <rPr>
        <sz val="12"/>
        <rFont val="標楷體"/>
        <family val="4"/>
        <charset val="136"/>
      </rPr>
      <t>年度</t>
    </r>
    <r>
      <rPr>
        <sz val="12"/>
        <rFont val="Times New Roman"/>
        <family val="1"/>
      </rPr>
      <t>(</t>
    </r>
    <r>
      <rPr>
        <sz val="12"/>
        <rFont val="標楷體"/>
        <family val="4"/>
        <charset val="136"/>
      </rPr>
      <t>月、季、半年</t>
    </r>
    <r>
      <rPr>
        <sz val="12"/>
        <rFont val="Times New Roman"/>
        <family val="1"/>
      </rPr>
      <t>)</t>
    </r>
    <r>
      <rPr>
        <sz val="12"/>
        <rFont val="標楷體"/>
        <family val="4"/>
        <charset val="136"/>
      </rPr>
      <t>報表</t>
    </r>
  </si>
  <si>
    <r>
      <rPr>
        <sz val="12"/>
        <rFont val="標楷體"/>
        <family val="4"/>
        <charset val="136"/>
      </rPr>
      <t>表</t>
    </r>
    <r>
      <rPr>
        <sz val="12"/>
        <rFont val="Times New Roman"/>
        <family val="1"/>
      </rPr>
      <t>30-8-8</t>
    </r>
    <r>
      <rPr>
        <sz val="12"/>
        <rFont val="標楷體"/>
        <family val="4"/>
        <charset val="136"/>
      </rPr>
      <t>：得計入自有資本之異常業務損失特別準備金</t>
    </r>
    <r>
      <rPr>
        <sz val="12"/>
        <rFont val="Times New Roman"/>
        <family val="1"/>
      </rPr>
      <t>(</t>
    </r>
    <r>
      <rPr>
        <sz val="12"/>
        <rFont val="標楷體"/>
        <family val="4"/>
        <charset val="136"/>
      </rPr>
      <t>財產再保險</t>
    </r>
    <r>
      <rPr>
        <sz val="12"/>
        <rFont val="Times New Roman"/>
        <family val="1"/>
      </rPr>
      <t>)</t>
    </r>
    <phoneticPr fontId="3" type="noConversion"/>
  </si>
  <si>
    <r>
      <rPr>
        <sz val="12"/>
        <rFont val="標楷體"/>
        <family val="4"/>
        <charset val="136"/>
      </rPr>
      <t>天災相關異常業務損失特別準備金</t>
    </r>
    <r>
      <rPr>
        <sz val="12"/>
        <rFont val="Times New Roman"/>
        <family val="1"/>
      </rPr>
      <t>(</t>
    </r>
    <r>
      <rPr>
        <sz val="12"/>
        <rFont val="標楷體"/>
        <family val="4"/>
        <charset val="136"/>
      </rPr>
      <t>財產再保險</t>
    </r>
    <r>
      <rPr>
        <sz val="12"/>
        <rFont val="Times New Roman"/>
        <family val="1"/>
      </rPr>
      <t>)</t>
    </r>
    <phoneticPr fontId="3" type="noConversion"/>
  </si>
  <si>
    <r>
      <rPr>
        <sz val="12"/>
        <rFont val="標楷體"/>
        <family val="4"/>
        <charset val="136"/>
      </rPr>
      <t>異常業務損失
特別準備金</t>
    </r>
    <r>
      <rPr>
        <sz val="12"/>
        <rFont val="Times New Roman"/>
        <family val="1"/>
      </rPr>
      <t>(</t>
    </r>
    <r>
      <rPr>
        <sz val="12"/>
        <rFont val="標楷體"/>
        <family val="4"/>
        <charset val="136"/>
      </rPr>
      <t>權益</t>
    </r>
    <r>
      <rPr>
        <sz val="12"/>
        <rFont val="Times New Roman"/>
        <family val="1"/>
      </rPr>
      <t>)</t>
    </r>
    <phoneticPr fontId="3" type="noConversion"/>
  </si>
  <si>
    <r>
      <rPr>
        <sz val="12"/>
        <rFont val="標楷體"/>
        <family val="4"/>
        <charset val="136"/>
      </rPr>
      <t>異常業務損失
特別準備金</t>
    </r>
    <r>
      <rPr>
        <sz val="12"/>
        <rFont val="Times New Roman"/>
        <family val="1"/>
      </rPr>
      <t>(</t>
    </r>
    <r>
      <rPr>
        <sz val="12"/>
        <rFont val="標楷體"/>
        <family val="4"/>
        <charset val="136"/>
      </rPr>
      <t>負債</t>
    </r>
    <r>
      <rPr>
        <sz val="12"/>
        <rFont val="Times New Roman"/>
        <family val="1"/>
      </rPr>
      <t>)</t>
    </r>
    <phoneticPr fontId="3" type="noConversion"/>
  </si>
  <si>
    <r>
      <rPr>
        <sz val="12"/>
        <rFont val="標楷體"/>
        <family val="4"/>
        <charset val="136"/>
      </rPr>
      <t>不含天災之
風險資本總額</t>
    </r>
    <phoneticPr fontId="3" type="noConversion"/>
  </si>
  <si>
    <r>
      <rPr>
        <sz val="12"/>
        <rFont val="標楷體"/>
        <family val="4"/>
        <charset val="136"/>
      </rPr>
      <t>風險資本
含天災增加比率</t>
    </r>
    <phoneticPr fontId="3" type="noConversion"/>
  </si>
  <si>
    <r>
      <rPr>
        <sz val="12"/>
        <rFont val="標楷體"/>
        <family val="4"/>
        <charset val="136"/>
      </rPr>
      <t>自有資本</t>
    </r>
    <r>
      <rPr>
        <sz val="10"/>
        <rFont val="Times New Roman"/>
        <family val="1"/>
      </rPr>
      <t>(</t>
    </r>
    <r>
      <rPr>
        <sz val="10"/>
        <rFont val="標楷體"/>
        <family val="4"/>
        <charset val="136"/>
      </rPr>
      <t>註</t>
    </r>
    <r>
      <rPr>
        <sz val="10"/>
        <rFont val="Times New Roman"/>
        <family val="1"/>
      </rPr>
      <t>1)</t>
    </r>
    <phoneticPr fontId="3" type="noConversion"/>
  </si>
  <si>
    <r>
      <rPr>
        <sz val="12"/>
        <rFont val="標楷體"/>
        <family val="4"/>
        <charset val="136"/>
      </rPr>
      <t>異常業務損失特別準備金計入自有資本上限</t>
    </r>
    <phoneticPr fontId="3" type="noConversion"/>
  </si>
  <si>
    <r>
      <rPr>
        <sz val="12"/>
        <rFont val="標楷體"/>
        <family val="4"/>
        <charset val="136"/>
      </rPr>
      <t>得計入自有資本之異常業務損失特別準備金</t>
    </r>
    <r>
      <rPr>
        <sz val="10"/>
        <rFont val="Times New Roman"/>
        <family val="1"/>
      </rPr>
      <t>(</t>
    </r>
    <r>
      <rPr>
        <sz val="10"/>
        <rFont val="標楷體"/>
        <family val="4"/>
        <charset val="136"/>
      </rPr>
      <t>註</t>
    </r>
    <r>
      <rPr>
        <sz val="10"/>
        <rFont val="Times New Roman"/>
        <family val="1"/>
      </rPr>
      <t>2)</t>
    </r>
    <phoneticPr fontId="3" type="noConversion"/>
  </si>
  <si>
    <r>
      <rPr>
        <sz val="10"/>
        <rFont val="標楷體"/>
        <family val="4"/>
        <charset val="136"/>
      </rPr>
      <t>註</t>
    </r>
    <r>
      <rPr>
        <sz val="10"/>
        <rFont val="Times New Roman"/>
        <family val="1"/>
      </rPr>
      <t>1</t>
    </r>
    <r>
      <rPr>
        <sz val="10"/>
        <rFont val="標楷體"/>
        <family val="4"/>
        <charset val="136"/>
      </rPr>
      <t>：不含異常業務損失特別準備金之自有資本</t>
    </r>
    <phoneticPr fontId="3" type="noConversion"/>
  </si>
  <si>
    <r>
      <rPr>
        <sz val="10"/>
        <rFont val="標楷體"/>
        <family val="4"/>
        <charset val="136"/>
      </rPr>
      <t>而自有資本可加回金額以納入天災風險資本後風險資本總額之增幅比率為限。</t>
    </r>
    <phoneticPr fontId="3" type="noConversion"/>
  </si>
  <si>
    <r>
      <rPr>
        <sz val="12"/>
        <rFont val="標楷體"/>
        <family val="4"/>
        <charset val="136"/>
      </rPr>
      <t>表</t>
    </r>
    <r>
      <rPr>
        <sz val="12"/>
        <rFont val="Times New Roman"/>
        <family val="1"/>
      </rPr>
      <t>30-5-3</t>
    </r>
    <r>
      <rPr>
        <sz val="12"/>
        <rFont val="標楷體"/>
        <family val="4"/>
        <charset val="136"/>
      </rPr>
      <t>：</t>
    </r>
    <r>
      <rPr>
        <sz val="12"/>
        <rFont val="Times New Roman"/>
        <family val="1"/>
      </rPr>
      <t>R</t>
    </r>
    <r>
      <rPr>
        <vertAlign val="subscript"/>
        <sz val="12"/>
        <rFont val="Times New Roman"/>
        <family val="1"/>
      </rPr>
      <t>3c</t>
    </r>
    <r>
      <rPr>
        <sz val="12"/>
        <rFont val="標楷體"/>
        <family val="4"/>
        <charset val="136"/>
      </rPr>
      <t>：天災風險資本計算表</t>
    </r>
    <phoneticPr fontId="3" type="noConversion"/>
  </si>
  <si>
    <r>
      <rPr>
        <sz val="12"/>
        <rFont val="標楷體"/>
        <family val="4"/>
        <charset val="136"/>
      </rPr>
      <t>天災風險資本</t>
    </r>
    <phoneticPr fontId="3" type="noConversion"/>
  </si>
  <si>
    <r>
      <rPr>
        <sz val="12"/>
        <rFont val="標楷體"/>
        <family val="4"/>
        <charset val="136"/>
      </rPr>
      <t>計算工具</t>
    </r>
    <r>
      <rPr>
        <sz val="12"/>
        <rFont val="Times New Roman"/>
        <family val="1"/>
      </rPr>
      <t>(</t>
    </r>
    <r>
      <rPr>
        <sz val="12"/>
        <rFont val="標楷體"/>
        <family val="4"/>
        <charset val="136"/>
      </rPr>
      <t>註</t>
    </r>
    <r>
      <rPr>
        <sz val="12"/>
        <rFont val="Times New Roman"/>
        <family val="1"/>
      </rPr>
      <t>1):</t>
    </r>
    <phoneticPr fontId="3" type="noConversion"/>
  </si>
  <si>
    <r>
      <rPr>
        <b/>
        <sz val="12"/>
        <rFont val="標楷體"/>
        <family val="4"/>
        <charset val="136"/>
      </rPr>
      <t>項</t>
    </r>
    <r>
      <rPr>
        <b/>
        <sz val="12"/>
        <rFont val="Times New Roman"/>
        <family val="1"/>
      </rPr>
      <t xml:space="preserve">     </t>
    </r>
    <r>
      <rPr>
        <b/>
        <sz val="12"/>
        <rFont val="標楷體"/>
        <family val="4"/>
        <charset val="136"/>
      </rPr>
      <t>目</t>
    </r>
    <phoneticPr fontId="3" type="noConversion"/>
  </si>
  <si>
    <r>
      <rPr>
        <b/>
        <sz val="12"/>
        <rFont val="標楷體"/>
        <family val="4"/>
        <charset val="136"/>
      </rPr>
      <t>天災風險資本</t>
    </r>
    <r>
      <rPr>
        <b/>
        <sz val="12"/>
        <rFont val="Times New Roman"/>
        <family val="1"/>
      </rPr>
      <t>R</t>
    </r>
    <r>
      <rPr>
        <b/>
        <vertAlign val="subscript"/>
        <sz val="12"/>
        <rFont val="Times New Roman"/>
        <family val="1"/>
      </rPr>
      <t>3c</t>
    </r>
    <r>
      <rPr>
        <b/>
        <sz val="12"/>
        <rFont val="標楷體"/>
        <family val="4"/>
        <charset val="136"/>
      </rPr>
      <t>合計</t>
    </r>
    <phoneticPr fontId="3" type="noConversion"/>
  </si>
  <si>
    <r>
      <rPr>
        <b/>
        <sz val="12"/>
        <rFont val="標楷體"/>
        <family val="4"/>
        <charset val="136"/>
      </rPr>
      <t xml:space="preserve">分進業務損失金額
</t>
    </r>
    <r>
      <rPr>
        <b/>
        <sz val="12"/>
        <rFont val="Times New Roman"/>
        <family val="1"/>
      </rPr>
      <t>(</t>
    </r>
    <r>
      <rPr>
        <b/>
        <sz val="12"/>
        <rFont val="標楷體"/>
        <family val="4"/>
        <charset val="136"/>
      </rPr>
      <t>註</t>
    </r>
    <r>
      <rPr>
        <b/>
        <sz val="12"/>
        <rFont val="Times New Roman"/>
        <family val="1"/>
      </rPr>
      <t>3)</t>
    </r>
    <phoneticPr fontId="3" type="noConversion"/>
  </si>
  <si>
    <r>
      <rPr>
        <b/>
        <sz val="12"/>
        <rFont val="標楷體"/>
        <family val="4"/>
        <charset val="136"/>
      </rPr>
      <t xml:space="preserve">自留業務損失金額
</t>
    </r>
    <r>
      <rPr>
        <b/>
        <sz val="12"/>
        <rFont val="Times New Roman"/>
        <family val="1"/>
      </rPr>
      <t>(</t>
    </r>
    <r>
      <rPr>
        <b/>
        <sz val="12"/>
        <rFont val="標楷體"/>
        <family val="4"/>
        <charset val="136"/>
      </rPr>
      <t>註</t>
    </r>
    <r>
      <rPr>
        <b/>
        <sz val="12"/>
        <rFont val="Times New Roman"/>
        <family val="1"/>
      </rPr>
      <t>4)</t>
    </r>
    <phoneticPr fontId="3" type="noConversion"/>
  </si>
  <si>
    <r>
      <rPr>
        <b/>
        <sz val="12"/>
        <rFont val="標楷體"/>
        <family val="4"/>
        <charset val="136"/>
      </rPr>
      <t xml:space="preserve">非比例性轉再保合約的風險抵減額度
</t>
    </r>
    <r>
      <rPr>
        <b/>
        <sz val="12"/>
        <rFont val="Times New Roman"/>
        <family val="1"/>
      </rPr>
      <t>(</t>
    </r>
    <r>
      <rPr>
        <b/>
        <sz val="12"/>
        <rFont val="標楷體"/>
        <family val="4"/>
        <charset val="136"/>
      </rPr>
      <t>註</t>
    </r>
    <r>
      <rPr>
        <b/>
        <sz val="12"/>
        <rFont val="Times New Roman"/>
        <family val="1"/>
      </rPr>
      <t>5)</t>
    </r>
    <phoneticPr fontId="3" type="noConversion"/>
  </si>
  <si>
    <r>
      <rPr>
        <b/>
        <sz val="12"/>
        <rFont val="標楷體"/>
        <family val="4"/>
        <charset val="136"/>
      </rPr>
      <t xml:space="preserve">法定調整項
</t>
    </r>
    <r>
      <rPr>
        <b/>
        <sz val="12"/>
        <rFont val="Times New Roman"/>
        <family val="1"/>
      </rPr>
      <t>(</t>
    </r>
    <r>
      <rPr>
        <b/>
        <sz val="12"/>
        <rFont val="標楷體"/>
        <family val="4"/>
        <charset val="136"/>
      </rPr>
      <t>註</t>
    </r>
    <r>
      <rPr>
        <b/>
        <sz val="12"/>
        <rFont val="Times New Roman"/>
        <family val="1"/>
      </rPr>
      <t>6)</t>
    </r>
    <phoneticPr fontId="3" type="noConversion"/>
  </si>
  <si>
    <r>
      <rPr>
        <b/>
        <sz val="12"/>
        <rFont val="標楷體"/>
        <family val="4"/>
        <charset val="136"/>
      </rPr>
      <t xml:space="preserve">無信用風險考量的
分出業務損失金額
</t>
    </r>
    <r>
      <rPr>
        <b/>
        <sz val="12"/>
        <rFont val="Times New Roman"/>
        <family val="1"/>
      </rPr>
      <t>(</t>
    </r>
    <r>
      <rPr>
        <b/>
        <sz val="12"/>
        <rFont val="標楷體"/>
        <family val="4"/>
        <charset val="136"/>
      </rPr>
      <t>註</t>
    </r>
    <r>
      <rPr>
        <b/>
        <sz val="12"/>
        <rFont val="Times New Roman"/>
        <family val="1"/>
      </rPr>
      <t>2)</t>
    </r>
    <phoneticPr fontId="3" type="noConversion"/>
  </si>
  <si>
    <r>
      <rPr>
        <b/>
        <sz val="12"/>
        <rFont val="標楷體"/>
        <family val="4"/>
        <charset val="136"/>
      </rPr>
      <t>地震風險資本</t>
    </r>
    <r>
      <rPr>
        <b/>
        <sz val="12"/>
        <rFont val="Times New Roman"/>
        <family val="1"/>
      </rPr>
      <t>:</t>
    </r>
    <phoneticPr fontId="3" type="noConversion"/>
  </si>
  <si>
    <r>
      <rPr>
        <sz val="12"/>
        <rFont val="標楷體"/>
        <family val="4"/>
        <charset val="136"/>
      </rPr>
      <t>迴歸期</t>
    </r>
    <r>
      <rPr>
        <sz val="12"/>
        <rFont val="Times New Roman"/>
        <family val="1"/>
      </rPr>
      <t>20</t>
    </r>
    <r>
      <rPr>
        <sz val="12"/>
        <rFont val="標楷體"/>
        <family val="4"/>
        <charset val="136"/>
      </rPr>
      <t>年</t>
    </r>
    <phoneticPr fontId="3" type="noConversion"/>
  </si>
  <si>
    <r>
      <rPr>
        <sz val="12"/>
        <rFont val="標楷體"/>
        <family val="4"/>
        <charset val="136"/>
      </rPr>
      <t>迴歸期</t>
    </r>
    <r>
      <rPr>
        <sz val="12"/>
        <rFont val="Times New Roman"/>
        <family val="1"/>
      </rPr>
      <t>50</t>
    </r>
    <r>
      <rPr>
        <sz val="12"/>
        <rFont val="標楷體"/>
        <family val="4"/>
        <charset val="136"/>
      </rPr>
      <t>年</t>
    </r>
  </si>
  <si>
    <r>
      <rPr>
        <sz val="12"/>
        <rFont val="標楷體"/>
        <family val="4"/>
        <charset val="136"/>
      </rPr>
      <t>迴歸期</t>
    </r>
    <r>
      <rPr>
        <sz val="12"/>
        <rFont val="Times New Roman"/>
        <family val="1"/>
      </rPr>
      <t>100</t>
    </r>
    <r>
      <rPr>
        <sz val="12"/>
        <rFont val="標楷體"/>
        <family val="4"/>
        <charset val="136"/>
      </rPr>
      <t>年</t>
    </r>
  </si>
  <si>
    <r>
      <rPr>
        <sz val="12"/>
        <rFont val="標楷體"/>
        <family val="4"/>
        <charset val="136"/>
      </rPr>
      <t>迴歸期</t>
    </r>
    <r>
      <rPr>
        <sz val="12"/>
        <rFont val="Times New Roman"/>
        <family val="1"/>
      </rPr>
      <t>200</t>
    </r>
    <r>
      <rPr>
        <sz val="12"/>
        <rFont val="標楷體"/>
        <family val="4"/>
        <charset val="136"/>
      </rPr>
      <t>年</t>
    </r>
    <phoneticPr fontId="3" type="noConversion"/>
  </si>
  <si>
    <r>
      <rPr>
        <b/>
        <sz val="12"/>
        <rFont val="標楷體"/>
        <family val="4"/>
        <charset val="136"/>
      </rPr>
      <t>颱風洪水風險</t>
    </r>
    <r>
      <rPr>
        <b/>
        <sz val="12"/>
        <rFont val="Times New Roman"/>
        <family val="1"/>
      </rPr>
      <t>:</t>
    </r>
    <phoneticPr fontId="3" type="noConversion"/>
  </si>
  <si>
    <r>
      <rPr>
        <sz val="12"/>
        <rFont val="標楷體"/>
        <family val="4"/>
        <charset val="136"/>
      </rPr>
      <t>註</t>
    </r>
    <r>
      <rPr>
        <sz val="12"/>
        <rFont val="Times New Roman"/>
        <family val="1"/>
      </rPr>
      <t xml:space="preserve">1 : </t>
    </r>
    <r>
      <rPr>
        <sz val="12"/>
        <rFont val="標楷體"/>
        <family val="4"/>
        <charset val="136"/>
      </rPr>
      <t>標準係數法請依據財團法人保險事業發展中心公告之最新「天災風險資本標準係數法試算表」填報。</t>
    </r>
    <phoneticPr fontId="3" type="noConversion"/>
  </si>
  <si>
    <r>
      <rPr>
        <sz val="12"/>
        <rFont val="標楷體"/>
        <family val="4"/>
        <charset val="136"/>
      </rPr>
      <t>註</t>
    </r>
    <r>
      <rPr>
        <sz val="12"/>
        <rFont val="Times New Roman"/>
        <family val="1"/>
      </rPr>
      <t xml:space="preserve">2 : </t>
    </r>
    <r>
      <rPr>
        <sz val="12"/>
        <rFont val="標楷體"/>
        <family val="4"/>
        <charset val="136"/>
      </rPr>
      <t>係指分出對象為政府擔保之基金或政府授權相關機構，目前台灣尚無該類機構。</t>
    </r>
    <phoneticPr fontId="3" type="noConversion"/>
  </si>
  <si>
    <r>
      <rPr>
        <sz val="12"/>
        <rFont val="標楷體"/>
        <family val="4"/>
        <charset val="136"/>
      </rPr>
      <t>註</t>
    </r>
    <r>
      <rPr>
        <sz val="12"/>
        <rFont val="Times New Roman"/>
        <family val="1"/>
      </rPr>
      <t xml:space="preserve">3 : </t>
    </r>
    <r>
      <rPr>
        <sz val="12"/>
        <rFont val="標楷體"/>
        <family val="4"/>
        <charset val="136"/>
      </rPr>
      <t>係指各公司的分進業務，包含國內分進，但不考量任何再保分出之業務。若採內部</t>
    </r>
    <r>
      <rPr>
        <sz val="12"/>
        <rFont val="Times New Roman"/>
        <family val="1"/>
      </rPr>
      <t>/</t>
    </r>
    <r>
      <rPr>
        <sz val="12"/>
        <rFont val="標楷體"/>
        <family val="4"/>
        <charset val="136"/>
      </rPr>
      <t>商用天災模型直接計算，則填列內部</t>
    </r>
    <r>
      <rPr>
        <sz val="12"/>
        <rFont val="Times New Roman"/>
        <family val="1"/>
      </rPr>
      <t>/</t>
    </r>
    <r>
      <rPr>
        <sz val="12"/>
        <rFont val="標楷體"/>
        <family val="4"/>
        <charset val="136"/>
      </rPr>
      <t>商用模型的分進損失金額。</t>
    </r>
    <r>
      <rPr>
        <sz val="12"/>
        <rFont val="Times New Roman"/>
        <family val="1"/>
      </rPr>
      <t>(Gross-Gross</t>
    </r>
    <r>
      <rPr>
        <sz val="12"/>
        <rFont val="標楷體"/>
        <family val="4"/>
        <charset val="136"/>
      </rPr>
      <t>數</t>
    </r>
    <r>
      <rPr>
        <sz val="12"/>
        <rFont val="Times New Roman"/>
        <family val="1"/>
      </rPr>
      <t>)</t>
    </r>
    <phoneticPr fontId="3" type="noConversion"/>
  </si>
  <si>
    <r>
      <rPr>
        <sz val="12"/>
        <rFont val="標楷體"/>
        <family val="4"/>
        <charset val="136"/>
      </rPr>
      <t>註</t>
    </r>
    <r>
      <rPr>
        <sz val="12"/>
        <rFont val="Times New Roman"/>
        <family val="1"/>
      </rPr>
      <t xml:space="preserve">4 : </t>
    </r>
    <r>
      <rPr>
        <sz val="12"/>
        <rFont val="標楷體"/>
        <family val="4"/>
        <charset val="136"/>
      </rPr>
      <t>係指各公司的分進業務經考量比例性再保分出後之業務。若採內部</t>
    </r>
    <r>
      <rPr>
        <sz val="12"/>
        <rFont val="Times New Roman"/>
        <family val="1"/>
      </rPr>
      <t>/</t>
    </r>
    <r>
      <rPr>
        <sz val="12"/>
        <rFont val="標楷體"/>
        <family val="4"/>
        <charset val="136"/>
      </rPr>
      <t>商用天災模型直接計算，則填列內部</t>
    </r>
    <r>
      <rPr>
        <sz val="12"/>
        <rFont val="Times New Roman"/>
        <family val="1"/>
      </rPr>
      <t>/</t>
    </r>
    <r>
      <rPr>
        <sz val="12"/>
        <rFont val="標楷體"/>
        <family val="4"/>
        <charset val="136"/>
      </rPr>
      <t>商用模型的自留損失金額。</t>
    </r>
    <r>
      <rPr>
        <sz val="12"/>
        <rFont val="Times New Roman"/>
        <family val="1"/>
      </rPr>
      <t>(Gross-Net</t>
    </r>
    <r>
      <rPr>
        <sz val="12"/>
        <rFont val="標楷體"/>
        <family val="4"/>
        <charset val="136"/>
      </rPr>
      <t>數</t>
    </r>
    <r>
      <rPr>
        <sz val="12"/>
        <rFont val="Times New Roman"/>
        <family val="1"/>
      </rPr>
      <t>)</t>
    </r>
    <phoneticPr fontId="3" type="noConversion"/>
  </si>
  <si>
    <r>
      <rPr>
        <sz val="12"/>
        <rFont val="標楷體"/>
        <family val="4"/>
        <charset val="136"/>
      </rPr>
      <t>註</t>
    </r>
    <r>
      <rPr>
        <sz val="12"/>
        <rFont val="Times New Roman"/>
        <family val="1"/>
      </rPr>
      <t xml:space="preserve">5 : </t>
    </r>
    <r>
      <rPr>
        <sz val="12"/>
        <rFont val="標楷體"/>
        <family val="4"/>
        <charset val="136"/>
      </rPr>
      <t>各公司在各回歸期下的損失，可透過非比例轉再保合約攤回之損失額度。</t>
    </r>
    <r>
      <rPr>
        <sz val="12"/>
        <color rgb="FFFF0000"/>
        <rFont val="標楷體"/>
        <family val="4"/>
        <charset val="136"/>
      </rPr>
      <t/>
    </r>
    <phoneticPr fontId="3" type="noConversion"/>
  </si>
  <si>
    <r>
      <rPr>
        <sz val="12"/>
        <rFont val="標楷體"/>
        <family val="4"/>
        <charset val="136"/>
      </rPr>
      <t>註</t>
    </r>
    <r>
      <rPr>
        <sz val="12"/>
        <rFont val="Times New Roman"/>
        <family val="1"/>
      </rPr>
      <t xml:space="preserve">6 : </t>
    </r>
    <r>
      <rPr>
        <sz val="12"/>
        <rFont val="標楷體"/>
        <family val="4"/>
        <charset val="136"/>
      </rPr>
      <t>若於原保險契約生效前，或擬分出保險責任開始之日前，就再保險契約之再保險成分、再保險費率及再保險佣金等條件，有未取得再保險人確認認受文件者，其再保可攤回金額，應全數納入各災害類型淨自留風險之損失額度。</t>
    </r>
    <phoneticPr fontId="3" type="noConversion"/>
  </si>
  <si>
    <r>
      <t xml:space="preserve"> 6.8 </t>
    </r>
    <r>
      <rPr>
        <sz val="12"/>
        <rFont val="標楷體"/>
        <family val="4"/>
        <charset val="136"/>
      </rPr>
      <t>得計入自有資本之異常業務損失特別準備金</t>
    </r>
    <r>
      <rPr>
        <sz val="12"/>
        <rFont val="Times New Roman"/>
        <family val="1"/>
      </rPr>
      <t>(</t>
    </r>
    <r>
      <rPr>
        <sz val="12"/>
        <rFont val="標楷體"/>
        <family val="4"/>
        <charset val="136"/>
      </rPr>
      <t>財產再保險</t>
    </r>
    <r>
      <rPr>
        <sz val="12"/>
        <rFont val="Times New Roman"/>
        <family val="1"/>
      </rPr>
      <t>)</t>
    </r>
    <phoneticPr fontId="3" type="noConversion"/>
  </si>
  <si>
    <r>
      <t xml:space="preserve">6.15 </t>
    </r>
    <r>
      <rPr>
        <sz val="12"/>
        <rFont val="標楷體"/>
        <family val="4"/>
        <charset val="136"/>
      </rPr>
      <t>異常業務損失特別準備金</t>
    </r>
    <r>
      <rPr>
        <sz val="12"/>
        <rFont val="Times New Roman"/>
        <family val="1"/>
      </rPr>
      <t>(</t>
    </r>
    <r>
      <rPr>
        <sz val="12"/>
        <rFont val="標楷體"/>
        <family val="4"/>
        <charset val="136"/>
      </rPr>
      <t>財產再保險</t>
    </r>
    <r>
      <rPr>
        <sz val="12"/>
        <rFont val="Times New Roman"/>
        <family val="1"/>
      </rPr>
      <t>)</t>
    </r>
    <phoneticPr fontId="3" type="noConversion"/>
  </si>
  <si>
    <r>
      <t xml:space="preserve">6.17 </t>
    </r>
    <r>
      <rPr>
        <sz val="12"/>
        <rFont val="標楷體"/>
        <family val="4"/>
        <charset val="136"/>
      </rPr>
      <t>投資於關係人且屬於國外保險相關事業其該公司之法定資本不足數</t>
    </r>
    <r>
      <rPr>
        <sz val="12"/>
        <rFont val="Times New Roman"/>
        <family val="1"/>
      </rPr>
      <t>(</t>
    </r>
    <r>
      <rPr>
        <sz val="12"/>
        <rFont val="標楷體"/>
        <family val="4"/>
        <charset val="136"/>
      </rPr>
      <t>註</t>
    </r>
    <r>
      <rPr>
        <sz val="12"/>
        <rFont val="Times New Roman"/>
        <family val="1"/>
      </rPr>
      <t>1)</t>
    </r>
    <phoneticPr fontId="3" type="noConversion"/>
  </si>
  <si>
    <r>
      <t xml:space="preserve">6.20 </t>
    </r>
    <r>
      <rPr>
        <sz val="12"/>
        <rFont val="標楷體"/>
        <family val="4"/>
        <charset val="136"/>
      </rPr>
      <t>總額受限制部分資本來源項目</t>
    </r>
    <r>
      <rPr>
        <sz val="12"/>
        <rFont val="Times New Roman"/>
        <family val="1"/>
      </rPr>
      <t>(</t>
    </r>
    <r>
      <rPr>
        <sz val="12"/>
        <rFont val="標楷體"/>
        <family val="4"/>
        <charset val="136"/>
      </rPr>
      <t>註</t>
    </r>
    <r>
      <rPr>
        <sz val="12"/>
        <rFont val="Times New Roman"/>
        <family val="1"/>
      </rPr>
      <t>4)</t>
    </r>
    <r>
      <rPr>
        <sz val="12"/>
        <rFont val="標楷體"/>
        <family val="4"/>
        <charset val="136"/>
      </rPr>
      <t>合計超過當期自有資本</t>
    </r>
    <r>
      <rPr>
        <sz val="12"/>
        <rFont val="Times New Roman"/>
        <family val="1"/>
      </rPr>
      <t>50%</t>
    </r>
    <r>
      <rPr>
        <sz val="12"/>
        <rFont val="標楷體"/>
        <family val="4"/>
        <charset val="136"/>
      </rPr>
      <t>之金額</t>
    </r>
    <phoneticPr fontId="18" type="noConversion"/>
  </si>
  <si>
    <r>
      <rPr>
        <sz val="12"/>
        <rFont val="標楷體"/>
        <family val="4"/>
        <charset val="136"/>
      </rPr>
      <t>註</t>
    </r>
    <r>
      <rPr>
        <sz val="12"/>
        <rFont val="Times New Roman"/>
        <family val="1"/>
      </rPr>
      <t>1</t>
    </r>
    <r>
      <rPr>
        <sz val="12"/>
        <rFont val="標楷體"/>
        <family val="4"/>
        <charset val="136"/>
      </rPr>
      <t>：投資於關係人且屬於國外保險相關事業若產生法定資本不足數之情事時，請提供相關佐證文件以茲證明。</t>
    </r>
    <phoneticPr fontId="3" type="noConversion"/>
  </si>
  <si>
    <r>
      <rPr>
        <sz val="12"/>
        <rFont val="標楷體"/>
        <family val="4"/>
        <charset val="136"/>
      </rPr>
      <t>註</t>
    </r>
    <r>
      <rPr>
        <sz val="12"/>
        <rFont val="Times New Roman"/>
        <family val="1"/>
      </rPr>
      <t>2</t>
    </r>
    <r>
      <rPr>
        <sz val="12"/>
        <rFont val="標楷體"/>
        <family val="4"/>
        <charset val="136"/>
      </rPr>
      <t>：依金管保財字第</t>
    </r>
    <r>
      <rPr>
        <sz val="12"/>
        <rFont val="Times New Roman"/>
        <family val="1"/>
      </rPr>
      <t>10002517111</t>
    </r>
    <r>
      <rPr>
        <sz val="12"/>
        <rFont val="標楷體"/>
        <family val="4"/>
        <charset val="136"/>
      </rPr>
      <t>號函已發行負債型特別股及具資本性質債券得計入自有資本之總額上限，不得超過當期自有資本之</t>
    </r>
    <r>
      <rPr>
        <sz val="12"/>
        <rFont val="Times New Roman"/>
        <family val="1"/>
      </rPr>
      <t>20%</t>
    </r>
    <r>
      <rPr>
        <sz val="12"/>
        <rFont val="標楷體"/>
        <family val="4"/>
        <charset val="136"/>
      </rPr>
      <t>。</t>
    </r>
    <phoneticPr fontId="6" type="noConversion"/>
  </si>
  <si>
    <r>
      <rPr>
        <sz val="12"/>
        <rFont val="標楷體"/>
        <family val="4"/>
        <charset val="136"/>
      </rPr>
      <t>註</t>
    </r>
    <r>
      <rPr>
        <sz val="12"/>
        <rFont val="Times New Roman"/>
        <family val="1"/>
      </rPr>
      <t>3</t>
    </r>
    <r>
      <rPr>
        <sz val="12"/>
        <rFont val="標楷體"/>
        <family val="4"/>
        <charset val="136"/>
      </rPr>
      <t>：若超過</t>
    </r>
    <r>
      <rPr>
        <sz val="12"/>
        <rFont val="Times New Roman"/>
        <family val="1"/>
      </rPr>
      <t>20%</t>
    </r>
    <r>
      <rPr>
        <sz val="12"/>
        <rFont val="標楷體"/>
        <family val="4"/>
        <charset val="136"/>
      </rPr>
      <t>其超過部分優先由發行條件為累積或有利率加碼條件或其他提前贖回之誘因項下扣除。</t>
    </r>
    <phoneticPr fontId="6" type="noConversion"/>
  </si>
  <si>
    <r>
      <rPr>
        <sz val="12"/>
        <rFont val="標楷體"/>
        <family val="4"/>
        <charset val="136"/>
      </rPr>
      <t>註</t>
    </r>
    <r>
      <rPr>
        <sz val="12"/>
        <rFont val="Times New Roman"/>
        <family val="1"/>
      </rPr>
      <t>4</t>
    </r>
    <r>
      <rPr>
        <sz val="12"/>
        <rFont val="標楷體"/>
        <family val="4"/>
        <charset val="136"/>
      </rPr>
      <t>：依金管保財字第</t>
    </r>
    <r>
      <rPr>
        <sz val="12"/>
        <rFont val="Times New Roman"/>
        <family val="1"/>
      </rPr>
      <t>1080495528</t>
    </r>
    <r>
      <rPr>
        <sz val="12"/>
        <rFont val="標楷體"/>
        <family val="4"/>
        <charset val="136"/>
      </rPr>
      <t>號函，屬累積性質或含有利率加碼條件或其他提前贖回誘因之具資本性質債券或負債型特別股，及得計入自有資本之不動產投資評價調整數與不動產增值利益特別準備之總額不得超過當期自有資本之</t>
    </r>
    <r>
      <rPr>
        <sz val="12"/>
        <rFont val="Times New Roman"/>
        <family val="1"/>
      </rPr>
      <t>50%</t>
    </r>
    <r>
      <rPr>
        <sz val="12"/>
        <rFont val="標楷體"/>
        <family val="4"/>
        <charset val="136"/>
      </rPr>
      <t>。</t>
    </r>
    <phoneticPr fontId="6" type="noConversion"/>
  </si>
  <si>
    <r>
      <rPr>
        <sz val="16"/>
        <color theme="1"/>
        <rFont val="標楷體"/>
        <family val="4"/>
        <charset val="136"/>
      </rPr>
      <t>公司名稱</t>
    </r>
    <phoneticPr fontId="2" type="noConversion"/>
  </si>
  <si>
    <r>
      <rPr>
        <b/>
        <sz val="16"/>
        <color theme="1"/>
        <rFont val="標楷體"/>
        <family val="4"/>
        <charset val="136"/>
      </rPr>
      <t>中央再保險公司</t>
    </r>
    <phoneticPr fontId="2" type="noConversion"/>
  </si>
  <si>
    <r>
      <rPr>
        <sz val="16"/>
        <color theme="1"/>
        <rFont val="標楷體"/>
        <family val="4"/>
        <charset val="136"/>
      </rPr>
      <t>資料截止時間點</t>
    </r>
    <r>
      <rPr>
        <sz val="16"/>
        <color theme="1"/>
        <rFont val="Times New Roman"/>
        <family val="1"/>
      </rPr>
      <t>:</t>
    </r>
    <phoneticPr fontId="2" type="noConversion"/>
  </si>
  <si>
    <r>
      <rPr>
        <sz val="14"/>
        <color theme="1"/>
        <rFont val="標楷體"/>
        <family val="4"/>
        <charset val="136"/>
      </rPr>
      <t>單位</t>
    </r>
    <r>
      <rPr>
        <sz val="14"/>
        <color theme="1"/>
        <rFont val="Times New Roman"/>
        <family val="1"/>
      </rPr>
      <t>:</t>
    </r>
    <r>
      <rPr>
        <sz val="14"/>
        <color theme="1"/>
        <rFont val="標楷體"/>
        <family val="4"/>
        <charset val="136"/>
      </rPr>
      <t>新台幣元</t>
    </r>
    <phoneticPr fontId="2" type="noConversion"/>
  </si>
  <si>
    <r>
      <rPr>
        <b/>
        <sz val="14"/>
        <color theme="1"/>
        <rFont val="標楷體"/>
        <family val="4"/>
        <charset val="136"/>
      </rPr>
      <t>地震</t>
    </r>
    <phoneticPr fontId="2" type="noConversion"/>
  </si>
  <si>
    <r>
      <rPr>
        <b/>
        <sz val="14"/>
        <color theme="1"/>
        <rFont val="標楷體"/>
        <family val="4"/>
        <charset val="136"/>
      </rPr>
      <t>比例再保險業務</t>
    </r>
    <phoneticPr fontId="2" type="noConversion"/>
  </si>
  <si>
    <r>
      <rPr>
        <b/>
        <sz val="14"/>
        <color theme="1"/>
        <rFont val="標楷體"/>
        <family val="4"/>
        <charset val="136"/>
      </rPr>
      <t>非比例再保險業務</t>
    </r>
    <phoneticPr fontId="2" type="noConversion"/>
  </si>
  <si>
    <r>
      <rPr>
        <b/>
        <sz val="14"/>
        <color theme="1"/>
        <rFont val="標楷體"/>
        <family val="4"/>
        <charset val="136"/>
      </rPr>
      <t>保險金額</t>
    </r>
    <r>
      <rPr>
        <b/>
        <sz val="14"/>
        <color theme="1"/>
        <rFont val="Times New Roman"/>
        <family val="1"/>
      </rPr>
      <t>(SI)</t>
    </r>
    <phoneticPr fontId="2" type="noConversion"/>
  </si>
  <si>
    <r>
      <rPr>
        <b/>
        <sz val="14"/>
        <color theme="1"/>
        <rFont val="標楷體"/>
        <family val="4"/>
        <charset val="136"/>
      </rPr>
      <t>責任額</t>
    </r>
    <r>
      <rPr>
        <b/>
        <sz val="14"/>
        <color theme="1"/>
        <rFont val="Times New Roman"/>
        <family val="1"/>
      </rPr>
      <t>(limit)</t>
    </r>
    <phoneticPr fontId="2" type="noConversion"/>
  </si>
  <si>
    <r>
      <rPr>
        <b/>
        <sz val="14"/>
        <color theme="1"/>
        <rFont val="標楷體"/>
        <family val="4"/>
        <charset val="136"/>
      </rPr>
      <t>合約</t>
    </r>
    <phoneticPr fontId="2" type="noConversion"/>
  </si>
  <si>
    <r>
      <rPr>
        <b/>
        <sz val="14"/>
        <color theme="1"/>
        <rFont val="標楷體"/>
        <family val="4"/>
        <charset val="136"/>
      </rPr>
      <t>臨時再保</t>
    </r>
    <phoneticPr fontId="2" type="noConversion"/>
  </si>
  <si>
    <r>
      <rPr>
        <b/>
        <sz val="14"/>
        <color theme="1"/>
        <rFont val="標楷體"/>
        <family val="4"/>
        <charset val="136"/>
      </rPr>
      <t xml:space="preserve">有天災限額
</t>
    </r>
    <r>
      <rPr>
        <b/>
        <sz val="14"/>
        <color theme="1"/>
        <rFont val="Times New Roman"/>
        <family val="1"/>
      </rPr>
      <t>(Event Limit)</t>
    </r>
    <phoneticPr fontId="2" type="noConversion"/>
  </si>
  <si>
    <r>
      <rPr>
        <b/>
        <sz val="14"/>
        <color theme="1"/>
        <rFont val="標楷體"/>
        <family val="4"/>
        <charset val="136"/>
      </rPr>
      <t>無天災限額</t>
    </r>
    <phoneticPr fontId="2" type="noConversion"/>
  </si>
  <si>
    <r>
      <rPr>
        <b/>
        <sz val="14"/>
        <color theme="1"/>
        <rFont val="標楷體"/>
        <family val="4"/>
        <charset val="136"/>
      </rPr>
      <t>高保額業務</t>
    </r>
    <phoneticPr fontId="2" type="noConversion"/>
  </si>
  <si>
    <r>
      <rPr>
        <b/>
        <sz val="14"/>
        <color theme="1"/>
        <rFont val="標楷體"/>
        <family val="4"/>
        <charset val="136"/>
      </rPr>
      <t>一般業務</t>
    </r>
    <phoneticPr fontId="2" type="noConversion"/>
  </si>
  <si>
    <r>
      <rPr>
        <b/>
        <sz val="14"/>
        <color theme="1"/>
        <rFont val="標楷體"/>
        <family val="4"/>
        <charset val="136"/>
      </rPr>
      <t>分進業務</t>
    </r>
    <phoneticPr fontId="2" type="noConversion"/>
  </si>
  <si>
    <r>
      <rPr>
        <b/>
        <sz val="14"/>
        <color theme="1"/>
        <rFont val="標楷體"/>
        <family val="4"/>
        <charset val="136"/>
      </rPr>
      <t>自留業務</t>
    </r>
    <phoneticPr fontId="2" type="noConversion"/>
  </si>
  <si>
    <r>
      <rPr>
        <sz val="14"/>
        <color theme="1"/>
        <rFont val="標楷體"/>
        <family val="4"/>
        <charset val="136"/>
      </rPr>
      <t>車火險</t>
    </r>
    <phoneticPr fontId="2" type="noConversion"/>
  </si>
  <si>
    <r>
      <rPr>
        <sz val="14"/>
        <color theme="1"/>
        <rFont val="標楷體"/>
        <family val="4"/>
        <charset val="136"/>
      </rPr>
      <t>工程險</t>
    </r>
    <phoneticPr fontId="2" type="noConversion"/>
  </si>
  <si>
    <r>
      <rPr>
        <b/>
        <sz val="14"/>
        <color theme="1"/>
        <rFont val="標楷體"/>
        <family val="4"/>
        <charset val="136"/>
      </rPr>
      <t>颱風洪水</t>
    </r>
    <phoneticPr fontId="2" type="noConversion"/>
  </si>
  <si>
    <r>
      <rPr>
        <b/>
        <sz val="12"/>
        <rFont val="標楷體"/>
        <family val="4"/>
        <charset val="136"/>
      </rPr>
      <t>分進保費</t>
    </r>
    <phoneticPr fontId="3" type="noConversion"/>
  </si>
  <si>
    <r>
      <rPr>
        <b/>
        <sz val="12"/>
        <rFont val="標楷體"/>
        <family val="4"/>
        <charset val="136"/>
      </rPr>
      <t>自留保費</t>
    </r>
    <phoneticPr fontId="3" type="noConversion"/>
  </si>
  <si>
    <r>
      <rPr>
        <b/>
        <sz val="12"/>
        <rFont val="標楷體"/>
        <family val="4"/>
        <charset val="136"/>
      </rPr>
      <t>平均費率</t>
    </r>
    <r>
      <rPr>
        <b/>
        <sz val="12"/>
        <rFont val="Times New Roman"/>
        <family val="1"/>
      </rPr>
      <t xml:space="preserve"> (%)</t>
    </r>
    <phoneticPr fontId="3" type="noConversion"/>
  </si>
  <si>
    <r>
      <rPr>
        <b/>
        <sz val="12"/>
        <rFont val="標楷體"/>
        <family val="4"/>
        <charset val="136"/>
      </rPr>
      <t>非比例性轉再保合約的風險抵減額度</t>
    </r>
    <phoneticPr fontId="3" type="noConversion"/>
  </si>
  <si>
    <r>
      <rPr>
        <b/>
        <sz val="12"/>
        <rFont val="標楷體"/>
        <family val="4"/>
        <charset val="136"/>
      </rPr>
      <t>迴歸期</t>
    </r>
  </si>
  <si>
    <r>
      <rPr>
        <b/>
        <sz val="12"/>
        <rFont val="標楷體"/>
        <family val="4"/>
        <charset val="136"/>
      </rPr>
      <t>地震</t>
    </r>
    <phoneticPr fontId="3" type="noConversion"/>
  </si>
  <si>
    <r>
      <t>20</t>
    </r>
    <r>
      <rPr>
        <b/>
        <sz val="12"/>
        <rFont val="標楷體"/>
        <family val="4"/>
        <charset val="136"/>
      </rPr>
      <t>年</t>
    </r>
    <phoneticPr fontId="3" type="noConversion"/>
  </si>
  <si>
    <r>
      <t>50</t>
    </r>
    <r>
      <rPr>
        <b/>
        <sz val="12"/>
        <rFont val="標楷體"/>
        <family val="4"/>
        <charset val="136"/>
      </rPr>
      <t>年</t>
    </r>
    <phoneticPr fontId="3" type="noConversion"/>
  </si>
  <si>
    <r>
      <t>100</t>
    </r>
    <r>
      <rPr>
        <b/>
        <sz val="12"/>
        <rFont val="標楷體"/>
        <family val="4"/>
        <charset val="136"/>
      </rPr>
      <t>年</t>
    </r>
    <phoneticPr fontId="3" type="noConversion"/>
  </si>
  <si>
    <r>
      <t>200</t>
    </r>
    <r>
      <rPr>
        <b/>
        <sz val="12"/>
        <rFont val="標楷體"/>
        <family val="4"/>
        <charset val="136"/>
      </rPr>
      <t>年</t>
    </r>
    <phoneticPr fontId="3" type="noConversion"/>
  </si>
  <si>
    <r>
      <rPr>
        <b/>
        <sz val="12"/>
        <rFont val="標楷體"/>
        <family val="4"/>
        <charset val="136"/>
      </rPr>
      <t>颱風洪水</t>
    </r>
    <phoneticPr fontId="3" type="noConversion"/>
  </si>
  <si>
    <r>
      <rPr>
        <b/>
        <sz val="14"/>
        <rFont val="標楷體"/>
        <family val="4"/>
        <charset val="136"/>
      </rPr>
      <t>表</t>
    </r>
    <r>
      <rPr>
        <b/>
        <sz val="14"/>
        <rFont val="Times New Roman"/>
        <family val="1"/>
      </rPr>
      <t>4_3</t>
    </r>
    <r>
      <rPr>
        <b/>
        <sz val="14"/>
        <rFont val="標楷體"/>
        <family val="4"/>
        <charset val="136"/>
      </rPr>
      <t>災害別各回歸期下非比例性再保合約風險抵減額度表</t>
    </r>
    <phoneticPr fontId="3" type="noConversion"/>
  </si>
  <si>
    <r>
      <rPr>
        <b/>
        <sz val="12"/>
        <rFont val="標楷體"/>
        <family val="4"/>
        <charset val="136"/>
      </rPr>
      <t>顯示單位</t>
    </r>
    <r>
      <rPr>
        <b/>
        <sz val="12"/>
        <rFont val="Times New Roman"/>
        <family val="1"/>
      </rPr>
      <t xml:space="preserve">: </t>
    </r>
    <r>
      <rPr>
        <b/>
        <sz val="12"/>
        <rFont val="標楷體"/>
        <family val="4"/>
        <charset val="136"/>
      </rPr>
      <t>百萬元</t>
    </r>
    <phoneticPr fontId="2" type="noConversion"/>
  </si>
  <si>
    <r>
      <rPr>
        <sz val="14"/>
        <color theme="1"/>
        <rFont val="標楷體"/>
        <family val="4"/>
        <charset val="136"/>
      </rPr>
      <t>風險屬性</t>
    </r>
    <phoneticPr fontId="2" type="noConversion"/>
  </si>
  <si>
    <r>
      <rPr>
        <sz val="14"/>
        <color theme="1"/>
        <rFont val="標楷體"/>
        <family val="4"/>
        <charset val="136"/>
      </rPr>
      <t>比例再保險業務</t>
    </r>
    <phoneticPr fontId="2" type="noConversion"/>
  </si>
  <si>
    <r>
      <rPr>
        <sz val="14"/>
        <color theme="1"/>
        <rFont val="標楷體"/>
        <family val="4"/>
        <charset val="136"/>
      </rPr>
      <t>非比例再保險業務</t>
    </r>
    <phoneticPr fontId="2" type="noConversion"/>
  </si>
  <si>
    <r>
      <rPr>
        <b/>
        <sz val="12"/>
        <color theme="1"/>
        <rFont val="標楷體"/>
        <family val="4"/>
        <charset val="136"/>
      </rPr>
      <t>平均損失金額</t>
    </r>
    <phoneticPr fontId="2" type="noConversion"/>
  </si>
  <si>
    <r>
      <rPr>
        <b/>
        <sz val="12"/>
        <color theme="1"/>
        <rFont val="標楷體"/>
        <family val="4"/>
        <charset val="136"/>
      </rPr>
      <t>損失金額</t>
    </r>
    <phoneticPr fontId="2" type="noConversion"/>
  </si>
  <si>
    <r>
      <rPr>
        <sz val="14"/>
        <color theme="1"/>
        <rFont val="標楷體"/>
        <family val="4"/>
        <charset val="136"/>
      </rPr>
      <t>保險金額</t>
    </r>
    <r>
      <rPr>
        <sz val="14"/>
        <color theme="1"/>
        <rFont val="Times New Roman"/>
        <family val="1"/>
      </rPr>
      <t>(SI)</t>
    </r>
    <phoneticPr fontId="2" type="noConversion"/>
  </si>
  <si>
    <r>
      <rPr>
        <sz val="14"/>
        <color theme="1"/>
        <rFont val="標楷體"/>
        <family val="4"/>
        <charset val="136"/>
      </rPr>
      <t>責任額</t>
    </r>
    <r>
      <rPr>
        <sz val="14"/>
        <color theme="1"/>
        <rFont val="Times New Roman"/>
        <family val="1"/>
      </rPr>
      <t>(limit)</t>
    </r>
    <phoneticPr fontId="2" type="noConversion"/>
  </si>
  <si>
    <r>
      <rPr>
        <b/>
        <sz val="12"/>
        <color theme="1"/>
        <rFont val="標楷體"/>
        <family val="4"/>
        <charset val="136"/>
      </rPr>
      <t>迴歸期</t>
    </r>
    <r>
      <rPr>
        <b/>
        <sz val="12"/>
        <color theme="1"/>
        <rFont val="Times New Roman"/>
        <family val="1"/>
      </rPr>
      <t>20</t>
    </r>
    <r>
      <rPr>
        <b/>
        <sz val="12"/>
        <color theme="1"/>
        <rFont val="標楷體"/>
        <family val="4"/>
        <charset val="136"/>
      </rPr>
      <t>年</t>
    </r>
  </si>
  <si>
    <r>
      <rPr>
        <b/>
        <sz val="12"/>
        <color theme="1"/>
        <rFont val="標楷體"/>
        <family val="4"/>
        <charset val="136"/>
      </rPr>
      <t>迴歸期</t>
    </r>
    <r>
      <rPr>
        <b/>
        <sz val="12"/>
        <color theme="1"/>
        <rFont val="Times New Roman"/>
        <family val="1"/>
      </rPr>
      <t>50</t>
    </r>
    <r>
      <rPr>
        <b/>
        <sz val="12"/>
        <color theme="1"/>
        <rFont val="標楷體"/>
        <family val="4"/>
        <charset val="136"/>
      </rPr>
      <t>年</t>
    </r>
  </si>
  <si>
    <r>
      <rPr>
        <b/>
        <sz val="12"/>
        <color theme="1"/>
        <rFont val="標楷體"/>
        <family val="4"/>
        <charset val="136"/>
      </rPr>
      <t>迴歸期</t>
    </r>
    <r>
      <rPr>
        <b/>
        <sz val="12"/>
        <color theme="1"/>
        <rFont val="Times New Roman"/>
        <family val="1"/>
      </rPr>
      <t>100</t>
    </r>
    <r>
      <rPr>
        <b/>
        <sz val="12"/>
        <color theme="1"/>
        <rFont val="標楷體"/>
        <family val="4"/>
        <charset val="136"/>
      </rPr>
      <t>年</t>
    </r>
  </si>
  <si>
    <r>
      <rPr>
        <b/>
        <sz val="12"/>
        <color theme="1"/>
        <rFont val="標楷體"/>
        <family val="4"/>
        <charset val="136"/>
      </rPr>
      <t>迴歸期</t>
    </r>
    <r>
      <rPr>
        <b/>
        <sz val="12"/>
        <color theme="1"/>
        <rFont val="Times New Roman"/>
        <family val="1"/>
      </rPr>
      <t>200</t>
    </r>
    <r>
      <rPr>
        <b/>
        <sz val="12"/>
        <color theme="1"/>
        <rFont val="標楷體"/>
        <family val="4"/>
        <charset val="136"/>
      </rPr>
      <t>年</t>
    </r>
    <phoneticPr fontId="2" type="noConversion"/>
  </si>
  <si>
    <r>
      <rPr>
        <sz val="14"/>
        <color theme="1"/>
        <rFont val="標楷體"/>
        <family val="4"/>
        <charset val="136"/>
      </rPr>
      <t>合約</t>
    </r>
    <phoneticPr fontId="2" type="noConversion"/>
  </si>
  <si>
    <r>
      <rPr>
        <sz val="14"/>
        <color theme="1"/>
        <rFont val="標楷體"/>
        <family val="4"/>
        <charset val="136"/>
      </rPr>
      <t>臨時再保</t>
    </r>
    <phoneticPr fontId="2" type="noConversion"/>
  </si>
  <si>
    <r>
      <rPr>
        <sz val="12"/>
        <rFont val="標楷體"/>
        <family val="4"/>
        <charset val="136"/>
      </rPr>
      <t>風險屬性</t>
    </r>
    <phoneticPr fontId="2" type="noConversion"/>
  </si>
  <si>
    <r>
      <rPr>
        <sz val="14"/>
        <color theme="1"/>
        <rFont val="標楷體"/>
        <family val="4"/>
        <charset val="136"/>
      </rPr>
      <t xml:space="preserve">有天災限額
</t>
    </r>
    <r>
      <rPr>
        <sz val="14"/>
        <color theme="1"/>
        <rFont val="Times New Roman"/>
        <family val="1"/>
      </rPr>
      <t>(Event Limit)</t>
    </r>
    <phoneticPr fontId="2" type="noConversion"/>
  </si>
  <si>
    <r>
      <rPr>
        <sz val="14"/>
        <color theme="1"/>
        <rFont val="標楷體"/>
        <family val="4"/>
        <charset val="136"/>
      </rPr>
      <t>無天災限額</t>
    </r>
    <phoneticPr fontId="2" type="noConversion"/>
  </si>
  <si>
    <r>
      <rPr>
        <sz val="14"/>
        <color theme="1"/>
        <rFont val="標楷體"/>
        <family val="4"/>
        <charset val="136"/>
      </rPr>
      <t>高保額業務</t>
    </r>
    <phoneticPr fontId="2" type="noConversion"/>
  </si>
  <si>
    <r>
      <rPr>
        <sz val="14"/>
        <color theme="1"/>
        <rFont val="標楷體"/>
        <family val="4"/>
        <charset val="136"/>
      </rPr>
      <t>一般業務</t>
    </r>
    <phoneticPr fontId="2" type="noConversion"/>
  </si>
  <si>
    <r>
      <rPr>
        <sz val="14"/>
        <color rgb="FFFF0000"/>
        <rFont val="標楷體"/>
        <family val="4"/>
        <charset val="136"/>
      </rPr>
      <t>工程險</t>
    </r>
    <phoneticPr fontId="2" type="noConversion"/>
  </si>
  <si>
    <r>
      <rPr>
        <sz val="14"/>
        <color theme="1"/>
        <rFont val="標楷體"/>
        <family val="4"/>
        <charset val="136"/>
      </rPr>
      <t>總計</t>
    </r>
    <phoneticPr fontId="2" type="noConversion"/>
  </si>
  <si>
    <r>
      <rPr>
        <b/>
        <sz val="14"/>
        <color rgb="FFFF0000"/>
        <rFont val="標楷體"/>
        <family val="4"/>
        <charset val="136"/>
      </rPr>
      <t>表</t>
    </r>
    <r>
      <rPr>
        <b/>
        <sz val="14"/>
        <color rgb="FFFF0000"/>
        <rFont val="Times New Roman"/>
        <family val="1"/>
      </rPr>
      <t>5_2</t>
    </r>
    <r>
      <rPr>
        <b/>
        <sz val="14"/>
        <color rgb="FFFF0000"/>
        <rFont val="標楷體"/>
        <family val="4"/>
        <charset val="136"/>
      </rPr>
      <t>車、火險及工程險</t>
    </r>
    <r>
      <rPr>
        <b/>
        <sz val="14"/>
        <color theme="1"/>
        <rFont val="標楷體"/>
        <family val="4"/>
        <charset val="136"/>
      </rPr>
      <t>自留業務地震損失評估</t>
    </r>
    <phoneticPr fontId="2" type="noConversion"/>
  </si>
  <si>
    <r>
      <rPr>
        <sz val="12"/>
        <rFont val="標楷體"/>
        <family val="4"/>
        <charset val="136"/>
      </rPr>
      <t>風險分散係數</t>
    </r>
    <phoneticPr fontId="2" type="noConversion"/>
  </si>
  <si>
    <r>
      <rPr>
        <sz val="12"/>
        <rFont val="標楷體"/>
        <family val="4"/>
        <charset val="136"/>
      </rPr>
      <t>理賠費用係數</t>
    </r>
    <phoneticPr fontId="2" type="noConversion"/>
  </si>
  <si>
    <r>
      <rPr>
        <sz val="14"/>
        <color theme="1"/>
        <rFont val="標楷體"/>
        <family val="4"/>
        <charset val="136"/>
      </rPr>
      <t>非比例性轉再保合約的風險抵減額度</t>
    </r>
    <phoneticPr fontId="2" type="noConversion"/>
  </si>
  <si>
    <r>
      <rPr>
        <sz val="14"/>
        <color theme="1"/>
        <rFont val="標楷體"/>
        <family val="4"/>
        <charset val="136"/>
      </rPr>
      <t>淨自留損失總額</t>
    </r>
    <phoneticPr fontId="2" type="noConversion"/>
  </si>
  <si>
    <r>
      <rPr>
        <b/>
        <sz val="14"/>
        <color rgb="FFFF0000"/>
        <rFont val="標楷體"/>
        <family val="4"/>
        <charset val="136"/>
      </rPr>
      <t>表</t>
    </r>
    <r>
      <rPr>
        <b/>
        <sz val="14"/>
        <color rgb="FFFF0000"/>
        <rFont val="Times New Roman"/>
        <family val="1"/>
      </rPr>
      <t>5_3</t>
    </r>
    <r>
      <rPr>
        <b/>
        <sz val="14"/>
        <color rgb="FFFF0000"/>
        <rFont val="標楷體"/>
        <family val="4"/>
        <charset val="136"/>
      </rPr>
      <t>貨物水險分進業務地震損失評估</t>
    </r>
    <phoneticPr fontId="3" type="noConversion"/>
  </si>
  <si>
    <r>
      <rPr>
        <b/>
        <sz val="14"/>
        <rFont val="標楷體"/>
        <family val="4"/>
        <charset val="136"/>
      </rPr>
      <t>顯示單位</t>
    </r>
    <r>
      <rPr>
        <b/>
        <sz val="14"/>
        <rFont val="Times New Roman"/>
        <family val="1"/>
      </rPr>
      <t xml:space="preserve">: </t>
    </r>
    <r>
      <rPr>
        <b/>
        <sz val="14"/>
        <rFont val="標楷體"/>
        <family val="4"/>
        <charset val="136"/>
      </rPr>
      <t>百萬元</t>
    </r>
    <phoneticPr fontId="2" type="noConversion"/>
  </si>
  <si>
    <r>
      <rPr>
        <sz val="14"/>
        <rFont val="標楷體"/>
        <family val="4"/>
        <charset val="136"/>
      </rPr>
      <t>貨物水險</t>
    </r>
    <r>
      <rPr>
        <sz val="14"/>
        <rFont val="Times New Roman"/>
        <family val="1"/>
      </rPr>
      <t>-</t>
    </r>
    <r>
      <rPr>
        <sz val="14"/>
        <rFont val="標楷體"/>
        <family val="4"/>
        <charset val="136"/>
      </rPr>
      <t>地震</t>
    </r>
    <r>
      <rPr>
        <sz val="14"/>
        <rFont val="Times New Roman"/>
        <family val="1"/>
      </rPr>
      <t xml:space="preserve"> </t>
    </r>
    <phoneticPr fontId="3" type="noConversion"/>
  </si>
  <si>
    <r>
      <rPr>
        <b/>
        <sz val="14"/>
        <rFont val="標楷體"/>
        <family val="4"/>
        <charset val="136"/>
      </rPr>
      <t>地區</t>
    </r>
    <r>
      <rPr>
        <b/>
        <sz val="14"/>
        <rFont val="Times New Roman"/>
        <family val="1"/>
      </rPr>
      <t>/</t>
    </r>
    <r>
      <rPr>
        <b/>
        <sz val="14"/>
        <rFont val="標楷體"/>
        <family val="4"/>
        <charset val="136"/>
      </rPr>
      <t>業務範圍</t>
    </r>
  </si>
  <si>
    <r>
      <rPr>
        <b/>
        <sz val="14"/>
        <rFont val="標楷體"/>
        <family val="4"/>
        <charset val="136"/>
      </rPr>
      <t>地震</t>
    </r>
    <phoneticPr fontId="3" type="noConversion"/>
  </si>
  <si>
    <r>
      <rPr>
        <b/>
        <sz val="14"/>
        <rFont val="標楷體"/>
        <family val="4"/>
        <charset val="136"/>
      </rPr>
      <t>平均損失金額</t>
    </r>
    <phoneticPr fontId="3" type="noConversion"/>
  </si>
  <si>
    <r>
      <rPr>
        <b/>
        <sz val="14"/>
        <rFont val="標楷體"/>
        <family val="4"/>
        <charset val="136"/>
      </rPr>
      <t>損失金額</t>
    </r>
    <phoneticPr fontId="3" type="noConversion"/>
  </si>
  <si>
    <r>
      <rPr>
        <b/>
        <sz val="14"/>
        <rFont val="標楷體"/>
        <family val="4"/>
        <charset val="136"/>
      </rPr>
      <t>全年度所有航程保險金額</t>
    </r>
    <phoneticPr fontId="2" type="noConversion"/>
  </si>
  <si>
    <r>
      <rPr>
        <b/>
        <sz val="14"/>
        <rFont val="標楷體"/>
        <family val="4"/>
        <charset val="136"/>
      </rPr>
      <t>迴歸期</t>
    </r>
    <r>
      <rPr>
        <b/>
        <sz val="14"/>
        <rFont val="Times New Roman"/>
        <family val="1"/>
      </rPr>
      <t>20</t>
    </r>
    <r>
      <rPr>
        <b/>
        <sz val="14"/>
        <rFont val="標楷體"/>
        <family val="4"/>
        <charset val="136"/>
      </rPr>
      <t>年</t>
    </r>
  </si>
  <si>
    <r>
      <rPr>
        <b/>
        <sz val="14"/>
        <rFont val="標楷體"/>
        <family val="4"/>
        <charset val="136"/>
      </rPr>
      <t>迴歸期</t>
    </r>
    <r>
      <rPr>
        <b/>
        <sz val="14"/>
        <rFont val="Times New Roman"/>
        <family val="1"/>
      </rPr>
      <t>50</t>
    </r>
    <r>
      <rPr>
        <b/>
        <sz val="14"/>
        <rFont val="標楷體"/>
        <family val="4"/>
        <charset val="136"/>
      </rPr>
      <t>年</t>
    </r>
  </si>
  <si>
    <r>
      <rPr>
        <b/>
        <sz val="14"/>
        <rFont val="標楷體"/>
        <family val="4"/>
        <charset val="136"/>
      </rPr>
      <t>迴歸期</t>
    </r>
    <r>
      <rPr>
        <b/>
        <sz val="14"/>
        <rFont val="Times New Roman"/>
        <family val="1"/>
      </rPr>
      <t>100</t>
    </r>
    <r>
      <rPr>
        <b/>
        <sz val="14"/>
        <rFont val="標楷體"/>
        <family val="4"/>
        <charset val="136"/>
      </rPr>
      <t>年</t>
    </r>
  </si>
  <si>
    <r>
      <rPr>
        <b/>
        <sz val="14"/>
        <rFont val="標楷體"/>
        <family val="4"/>
        <charset val="136"/>
      </rPr>
      <t>迴歸期</t>
    </r>
    <r>
      <rPr>
        <b/>
        <sz val="14"/>
        <rFont val="Times New Roman"/>
        <family val="1"/>
      </rPr>
      <t>200</t>
    </r>
    <r>
      <rPr>
        <b/>
        <sz val="14"/>
        <rFont val="標楷體"/>
        <family val="4"/>
        <charset val="136"/>
      </rPr>
      <t>年</t>
    </r>
    <phoneticPr fontId="3" type="noConversion"/>
  </si>
  <si>
    <r>
      <rPr>
        <sz val="14"/>
        <rFont val="標楷體"/>
        <family val="4"/>
        <charset val="136"/>
      </rPr>
      <t>分類</t>
    </r>
    <phoneticPr fontId="16" type="noConversion"/>
  </si>
  <si>
    <r>
      <rPr>
        <sz val="14"/>
        <rFont val="標楷體"/>
        <family val="4"/>
        <charset val="136"/>
      </rPr>
      <t>年平均損失</t>
    </r>
    <r>
      <rPr>
        <sz val="14"/>
        <rFont val="Times New Roman"/>
        <family val="1"/>
      </rPr>
      <t>(‰)</t>
    </r>
    <phoneticPr fontId="2" type="noConversion"/>
  </si>
  <si>
    <r>
      <t>20</t>
    </r>
    <r>
      <rPr>
        <sz val="14"/>
        <rFont val="標楷體"/>
        <family val="4"/>
        <charset val="136"/>
      </rPr>
      <t>年回歸期損失</t>
    </r>
    <r>
      <rPr>
        <sz val="14"/>
        <rFont val="Times New Roman"/>
        <family val="1"/>
      </rPr>
      <t>(‰)</t>
    </r>
    <phoneticPr fontId="16" type="noConversion"/>
  </si>
  <si>
    <r>
      <t>50</t>
    </r>
    <r>
      <rPr>
        <sz val="14"/>
        <rFont val="標楷體"/>
        <family val="4"/>
        <charset val="136"/>
      </rPr>
      <t>年回歸期損失</t>
    </r>
    <r>
      <rPr>
        <sz val="14"/>
        <rFont val="Times New Roman"/>
        <family val="1"/>
      </rPr>
      <t>(‰)</t>
    </r>
    <phoneticPr fontId="2" type="noConversion"/>
  </si>
  <si>
    <r>
      <t>100</t>
    </r>
    <r>
      <rPr>
        <sz val="14"/>
        <rFont val="標楷體"/>
        <family val="4"/>
        <charset val="136"/>
      </rPr>
      <t>年回歸期損失</t>
    </r>
    <r>
      <rPr>
        <sz val="14"/>
        <rFont val="Times New Roman"/>
        <family val="1"/>
      </rPr>
      <t>(‰)</t>
    </r>
    <phoneticPr fontId="3" type="noConversion"/>
  </si>
  <si>
    <r>
      <t>200</t>
    </r>
    <r>
      <rPr>
        <sz val="14"/>
        <rFont val="標楷體"/>
        <family val="4"/>
        <charset val="136"/>
      </rPr>
      <t>年回歸期損失</t>
    </r>
    <r>
      <rPr>
        <sz val="14"/>
        <rFont val="Times New Roman"/>
        <family val="1"/>
      </rPr>
      <t>(‰)</t>
    </r>
    <phoneticPr fontId="3" type="noConversion"/>
  </si>
  <si>
    <r>
      <rPr>
        <sz val="14"/>
        <rFont val="標楷體"/>
        <family val="4"/>
        <charset val="136"/>
      </rPr>
      <t>不分貨物別</t>
    </r>
    <phoneticPr fontId="16" type="noConversion"/>
  </si>
  <si>
    <r>
      <rPr>
        <b/>
        <sz val="14"/>
        <color rgb="FFFF0000"/>
        <rFont val="標楷體"/>
        <family val="4"/>
        <charset val="136"/>
      </rPr>
      <t>表</t>
    </r>
    <r>
      <rPr>
        <b/>
        <sz val="14"/>
        <color rgb="FFFF0000"/>
        <rFont val="Times New Roman"/>
        <family val="1"/>
      </rPr>
      <t>5_4</t>
    </r>
    <r>
      <rPr>
        <b/>
        <sz val="14"/>
        <color rgb="FFFF0000"/>
        <rFont val="標楷體"/>
        <family val="4"/>
        <charset val="136"/>
      </rPr>
      <t>貨物水險自留業務地震損失評估</t>
    </r>
    <phoneticPr fontId="2" type="noConversion"/>
  </si>
  <si>
    <r>
      <rPr>
        <sz val="14"/>
        <rFont val="標楷體"/>
        <family val="4"/>
        <charset val="136"/>
      </rPr>
      <t>年平均</t>
    </r>
    <phoneticPr fontId="2" type="noConversion"/>
  </si>
  <si>
    <r>
      <rPr>
        <sz val="14"/>
        <rFont val="標楷體"/>
        <family val="4"/>
        <charset val="136"/>
      </rPr>
      <t>理賠費用係數</t>
    </r>
    <phoneticPr fontId="16" type="noConversion"/>
  </si>
  <si>
    <r>
      <rPr>
        <b/>
        <sz val="14"/>
        <rFont val="標楷體"/>
        <family val="4"/>
        <charset val="136"/>
      </rPr>
      <t>自留業務保險金額</t>
    </r>
    <phoneticPr fontId="3" type="noConversion"/>
  </si>
  <si>
    <r>
      <rPr>
        <b/>
        <sz val="14"/>
        <color theme="1"/>
        <rFont val="標楷體"/>
        <family val="4"/>
        <charset val="136"/>
      </rPr>
      <t>非比例性再保合約的風險抵減額度</t>
    </r>
  </si>
  <si>
    <r>
      <rPr>
        <sz val="14"/>
        <rFont val="標楷體"/>
        <family val="4"/>
        <charset val="136"/>
      </rPr>
      <t>淨自留損失總額</t>
    </r>
    <phoneticPr fontId="3" type="noConversion"/>
  </si>
  <si>
    <r>
      <rPr>
        <b/>
        <sz val="14"/>
        <rFont val="標楷體"/>
        <family val="4"/>
        <charset val="136"/>
      </rPr>
      <t>理賠費用係數</t>
    </r>
    <phoneticPr fontId="16" type="noConversion"/>
  </si>
  <si>
    <r>
      <rPr>
        <b/>
        <sz val="12"/>
        <rFont val="標楷體"/>
        <family val="4"/>
        <charset val="136"/>
      </rPr>
      <t>平均損失金額</t>
    </r>
    <phoneticPr fontId="2" type="noConversion"/>
  </si>
  <si>
    <r>
      <rPr>
        <b/>
        <sz val="12"/>
        <rFont val="標楷體"/>
        <family val="4"/>
        <charset val="136"/>
      </rPr>
      <t>損失金額</t>
    </r>
    <phoneticPr fontId="2" type="noConversion"/>
  </si>
  <si>
    <r>
      <rPr>
        <b/>
        <sz val="12"/>
        <rFont val="標楷體"/>
        <family val="4"/>
        <charset val="136"/>
      </rPr>
      <t>迴歸期</t>
    </r>
    <r>
      <rPr>
        <b/>
        <sz val="12"/>
        <rFont val="Times New Roman"/>
        <family val="1"/>
      </rPr>
      <t>20</t>
    </r>
    <r>
      <rPr>
        <b/>
        <sz val="12"/>
        <rFont val="標楷體"/>
        <family val="4"/>
        <charset val="136"/>
      </rPr>
      <t>年</t>
    </r>
  </si>
  <si>
    <r>
      <rPr>
        <b/>
        <sz val="12"/>
        <rFont val="標楷體"/>
        <family val="4"/>
        <charset val="136"/>
      </rPr>
      <t>迴歸期</t>
    </r>
    <r>
      <rPr>
        <b/>
        <sz val="12"/>
        <rFont val="Times New Roman"/>
        <family val="1"/>
      </rPr>
      <t>50</t>
    </r>
    <r>
      <rPr>
        <b/>
        <sz val="12"/>
        <rFont val="標楷體"/>
        <family val="4"/>
        <charset val="136"/>
      </rPr>
      <t>年</t>
    </r>
  </si>
  <si>
    <r>
      <rPr>
        <b/>
        <sz val="12"/>
        <rFont val="標楷體"/>
        <family val="4"/>
        <charset val="136"/>
      </rPr>
      <t>迴歸期</t>
    </r>
    <r>
      <rPr>
        <b/>
        <sz val="12"/>
        <rFont val="Times New Roman"/>
        <family val="1"/>
      </rPr>
      <t>100</t>
    </r>
    <r>
      <rPr>
        <b/>
        <sz val="12"/>
        <rFont val="標楷體"/>
        <family val="4"/>
        <charset val="136"/>
      </rPr>
      <t>年</t>
    </r>
  </si>
  <si>
    <r>
      <t>TF Loss Ratio-</t>
    </r>
    <r>
      <rPr>
        <b/>
        <sz val="12"/>
        <rFont val="標楷體"/>
        <family val="4"/>
        <charset val="136"/>
      </rPr>
      <t>工程險</t>
    </r>
    <phoneticPr fontId="3" type="noConversion"/>
  </si>
  <si>
    <r>
      <rPr>
        <b/>
        <sz val="14"/>
        <color rgb="FFFF0000"/>
        <rFont val="標楷體"/>
        <family val="4"/>
        <charset val="136"/>
      </rPr>
      <t>表</t>
    </r>
    <r>
      <rPr>
        <b/>
        <sz val="14"/>
        <color rgb="FFFF0000"/>
        <rFont val="Times New Roman"/>
        <family val="1"/>
      </rPr>
      <t>6_2</t>
    </r>
    <r>
      <rPr>
        <b/>
        <sz val="14"/>
        <color rgb="FFFF0000"/>
        <rFont val="標楷體"/>
        <family val="4"/>
        <charset val="136"/>
      </rPr>
      <t>車、火險及工程險</t>
    </r>
    <r>
      <rPr>
        <b/>
        <sz val="14"/>
        <color theme="1"/>
        <rFont val="標楷體"/>
        <family val="4"/>
        <charset val="136"/>
      </rPr>
      <t>自留業務颱洪損失評估</t>
    </r>
    <phoneticPr fontId="2" type="noConversion"/>
  </si>
  <si>
    <r>
      <rPr>
        <sz val="14"/>
        <rFont val="標楷體"/>
        <family val="4"/>
        <charset val="136"/>
      </rPr>
      <t>貨物水險</t>
    </r>
    <r>
      <rPr>
        <sz val="14"/>
        <rFont val="Times New Roman"/>
        <family val="1"/>
      </rPr>
      <t>-</t>
    </r>
    <r>
      <rPr>
        <sz val="14"/>
        <rFont val="標楷體"/>
        <family val="4"/>
        <charset val="136"/>
      </rPr>
      <t>颱風洪水</t>
    </r>
    <r>
      <rPr>
        <sz val="14"/>
        <rFont val="Times New Roman"/>
        <family val="1"/>
      </rPr>
      <t xml:space="preserve"> </t>
    </r>
    <phoneticPr fontId="3" type="noConversion"/>
  </si>
  <si>
    <r>
      <rPr>
        <b/>
        <sz val="14"/>
        <rFont val="標楷體"/>
        <family val="4"/>
        <charset val="136"/>
      </rPr>
      <t>颱風洪水</t>
    </r>
    <phoneticPr fontId="3" type="noConversion"/>
  </si>
  <si>
    <r>
      <rPr>
        <b/>
        <sz val="14"/>
        <color rgb="FFFF0000"/>
        <rFont val="標楷體"/>
        <family val="4"/>
        <charset val="136"/>
      </rPr>
      <t>表</t>
    </r>
    <r>
      <rPr>
        <b/>
        <sz val="14"/>
        <color rgb="FFFF0000"/>
        <rFont val="Times New Roman"/>
        <family val="1"/>
      </rPr>
      <t>6_4</t>
    </r>
    <r>
      <rPr>
        <b/>
        <sz val="14"/>
        <color rgb="FFFF0000"/>
        <rFont val="標楷體"/>
        <family val="4"/>
        <charset val="136"/>
      </rPr>
      <t>貨物水險自留業務颱洪損失評估</t>
    </r>
    <phoneticPr fontId="2" type="noConversion"/>
  </si>
  <si>
    <r>
      <rPr>
        <b/>
        <sz val="14"/>
        <rFont val="標楷體"/>
        <family val="4"/>
        <charset val="136"/>
      </rPr>
      <t>表</t>
    </r>
    <r>
      <rPr>
        <b/>
        <sz val="14"/>
        <rFont val="Times New Roman"/>
        <family val="1"/>
      </rPr>
      <t>4_1</t>
    </r>
    <r>
      <rPr>
        <b/>
        <sz val="14"/>
        <rFont val="標楷體"/>
        <family val="4"/>
        <charset val="136"/>
      </rPr>
      <t>車火及工程險災害別分進比例性業務及自留曝險金額表</t>
    </r>
    <phoneticPr fontId="2" type="noConversion"/>
  </si>
  <si>
    <r>
      <rPr>
        <b/>
        <sz val="14"/>
        <rFont val="標楷體"/>
        <family val="4"/>
        <charset val="136"/>
      </rPr>
      <t>表</t>
    </r>
    <r>
      <rPr>
        <b/>
        <sz val="14"/>
        <rFont val="Times New Roman"/>
        <family val="1"/>
      </rPr>
      <t>4_2</t>
    </r>
    <r>
      <rPr>
        <b/>
        <sz val="14"/>
        <rFont val="標楷體"/>
        <family val="4"/>
        <charset val="136"/>
      </rPr>
      <t>貨物水險災害別分進及自留業務曝險金額表</t>
    </r>
    <phoneticPr fontId="2" type="noConversion"/>
  </si>
  <si>
    <t>分進業務保險金額</t>
    <phoneticPr fontId="3" type="noConversion"/>
  </si>
  <si>
    <r>
      <rPr>
        <b/>
        <sz val="14"/>
        <color rgb="FFFF0000"/>
        <rFont val="標楷體"/>
        <family val="4"/>
        <charset val="136"/>
      </rPr>
      <t>表</t>
    </r>
    <r>
      <rPr>
        <b/>
        <sz val="14"/>
        <color rgb="FFFF0000"/>
        <rFont val="Times New Roman"/>
        <family val="1"/>
      </rPr>
      <t>6_3</t>
    </r>
    <r>
      <rPr>
        <b/>
        <sz val="14"/>
        <color rgb="FFFF0000"/>
        <rFont val="標楷體"/>
        <family val="4"/>
        <charset val="136"/>
      </rPr>
      <t>貨物水險分進業務颱洪損失評估</t>
    </r>
    <phoneticPr fontId="3" type="noConversion"/>
  </si>
  <si>
    <r>
      <rPr>
        <b/>
        <sz val="14"/>
        <color rgb="FFFF0000"/>
        <rFont val="標楷體"/>
        <family val="4"/>
        <charset val="136"/>
      </rPr>
      <t>表</t>
    </r>
    <r>
      <rPr>
        <b/>
        <sz val="14"/>
        <color rgb="FFFF0000"/>
        <rFont val="Times New Roman"/>
        <family val="1"/>
      </rPr>
      <t>6_1</t>
    </r>
    <r>
      <rPr>
        <b/>
        <sz val="14"/>
        <color rgb="FFFF0000"/>
        <rFont val="標楷體"/>
        <family val="4"/>
        <charset val="136"/>
      </rPr>
      <t>車、火險及工程險</t>
    </r>
    <r>
      <rPr>
        <b/>
        <sz val="14"/>
        <color theme="1"/>
        <rFont val="標楷體"/>
        <family val="4"/>
        <charset val="136"/>
      </rPr>
      <t>分進業務颱洪損失評估</t>
    </r>
    <phoneticPr fontId="2" type="noConversion"/>
  </si>
  <si>
    <r>
      <rPr>
        <b/>
        <sz val="14"/>
        <color rgb="FFFF0000"/>
        <rFont val="標楷體"/>
        <family val="4"/>
        <charset val="136"/>
      </rPr>
      <t>表</t>
    </r>
    <r>
      <rPr>
        <b/>
        <sz val="14"/>
        <color rgb="FFFF0000"/>
        <rFont val="Times New Roman"/>
        <family val="1"/>
      </rPr>
      <t>5_1</t>
    </r>
    <r>
      <rPr>
        <b/>
        <sz val="14"/>
        <color rgb="FFFF0000"/>
        <rFont val="標楷體"/>
        <family val="4"/>
        <charset val="136"/>
      </rPr>
      <t>車、火險及工程險</t>
    </r>
    <r>
      <rPr>
        <b/>
        <sz val="14"/>
        <color theme="1"/>
        <rFont val="標楷體"/>
        <family val="4"/>
        <charset val="136"/>
      </rPr>
      <t>分進業務地震損失評估</t>
    </r>
    <phoneticPr fontId="2" type="noConversion"/>
  </si>
  <si>
    <r>
      <t>TF Loss Ratio-AAL -</t>
    </r>
    <r>
      <rPr>
        <b/>
        <sz val="12"/>
        <rFont val="標楷體"/>
        <family val="4"/>
        <charset val="136"/>
      </rPr>
      <t>車</t>
    </r>
    <r>
      <rPr>
        <b/>
        <sz val="12"/>
        <rFont val="Times New Roman"/>
        <family val="1"/>
      </rPr>
      <t>/</t>
    </r>
    <r>
      <rPr>
        <b/>
        <sz val="12"/>
        <rFont val="標楷體"/>
        <family val="4"/>
        <charset val="136"/>
      </rPr>
      <t>火險</t>
    </r>
    <phoneticPr fontId="3" type="noConversion"/>
  </si>
  <si>
    <r>
      <t>EQ Loss Ratio-AAL -</t>
    </r>
    <r>
      <rPr>
        <b/>
        <sz val="12"/>
        <rFont val="標楷體"/>
        <family val="4"/>
        <charset val="136"/>
      </rPr>
      <t>車</t>
    </r>
    <r>
      <rPr>
        <b/>
        <sz val="12"/>
        <rFont val="Times New Roman"/>
        <family val="1"/>
      </rPr>
      <t>/</t>
    </r>
    <r>
      <rPr>
        <b/>
        <sz val="12"/>
        <rFont val="標楷體"/>
        <family val="4"/>
        <charset val="136"/>
      </rPr>
      <t>火險</t>
    </r>
    <phoneticPr fontId="3" type="noConversion"/>
  </si>
  <si>
    <r>
      <t>EQ Loss Ratio-AAL -</t>
    </r>
    <r>
      <rPr>
        <b/>
        <sz val="12"/>
        <rFont val="標楷體"/>
        <family val="4"/>
        <charset val="136"/>
      </rPr>
      <t>工程險</t>
    </r>
    <phoneticPr fontId="3" type="noConversion"/>
  </si>
  <si>
    <t>表30-4：R2：信用風險計算表</t>
    <phoneticPr fontId="3" type="noConversion"/>
  </si>
  <si>
    <t>單位：新台幣元</t>
    <phoneticPr fontId="3" type="noConversion"/>
  </si>
  <si>
    <t>風     險     項     目</t>
    <phoneticPr fontId="3" type="noConversion"/>
  </si>
  <si>
    <t>資      料      來      源</t>
    <phoneticPr fontId="3" type="noConversion"/>
  </si>
  <si>
    <t>金     額</t>
    <phoneticPr fontId="3" type="noConversion"/>
  </si>
  <si>
    <t>前一年度自7/1至12/31之金額(註2)</t>
    <phoneticPr fontId="3" type="noConversion"/>
  </si>
  <si>
    <t>風險係數</t>
    <phoneticPr fontId="3" type="noConversion"/>
  </si>
  <si>
    <t>風險資本額</t>
    <phoneticPr fontId="3" type="noConversion"/>
  </si>
  <si>
    <t xml:space="preserve"> 2.1 應收保費</t>
    <phoneticPr fontId="3" type="noConversion"/>
  </si>
  <si>
    <t>「表03：資產負債表」第(7)欄第(8)列</t>
    <phoneticPr fontId="3" type="noConversion"/>
  </si>
  <si>
    <t xml:space="preserve"> 2.2 應收利息及收益</t>
    <phoneticPr fontId="3" type="noConversion"/>
  </si>
  <si>
    <t>「表03：資產負債表」第(7)欄第(10)列</t>
    <phoneticPr fontId="3" type="noConversion"/>
  </si>
  <si>
    <t xml:space="preserve"> 2.3 應收票據</t>
    <phoneticPr fontId="3" type="noConversion"/>
  </si>
  <si>
    <t>「表03：資產負債表」第(7)欄第(3)列</t>
    <phoneticPr fontId="3" type="noConversion"/>
  </si>
  <si>
    <t xml:space="preserve"> 2.4 催收款項</t>
    <phoneticPr fontId="3" type="noConversion"/>
  </si>
  <si>
    <t>2.4.1 直接業務</t>
    <phoneticPr fontId="3" type="noConversion"/>
  </si>
  <si>
    <t>「表03：資產負債表」第(7)欄第(7+9)列</t>
    <phoneticPr fontId="3" type="noConversion"/>
  </si>
  <si>
    <t>2.4.2 再保業務</t>
    <phoneticPr fontId="3" type="noConversion"/>
  </si>
  <si>
    <t>「表03：資產負債表」第(7)欄第(60+62)列</t>
    <phoneticPr fontId="3" type="noConversion"/>
  </si>
  <si>
    <t>2.4.2 其他業務</t>
    <phoneticPr fontId="3" type="noConversion"/>
  </si>
  <si>
    <t>「表03：資產負債表」第(7)欄第(11+13)列</t>
    <phoneticPr fontId="3" type="noConversion"/>
  </si>
  <si>
    <t xml:space="preserve"> 2.5 其他應收款項</t>
    <phoneticPr fontId="3" type="noConversion"/>
  </si>
  <si>
    <t>「表03：資產負債表」第(7)欄第(12+14)列</t>
    <phoneticPr fontId="6" type="noConversion"/>
  </si>
  <si>
    <t xml:space="preserve"> 2.6 再保險資產</t>
    <phoneticPr fontId="3" type="noConversion"/>
  </si>
  <si>
    <t>「表30-4-1：再保險資產風險資本額計算表(不含保險期間超過一年之人身保險並認列分出責任準備之再保險業務)」第(2)欄第(8)列+「表30-4-2：再保險資產風險資本額計算表(保險期間超過一年之人身保險並認列分出責任準備之再保險業務)」第(2)欄第(8)列</t>
    <phoneticPr fontId="6" type="noConversion"/>
  </si>
  <si>
    <t xml:space="preserve"> 2.7 天災信用風險資本</t>
    <phoneticPr fontId="3" type="noConversion"/>
  </si>
  <si>
    <t>「表30-5-3：天災風險資本計算表」第(1)欄第(6)列</t>
    <phoneticPr fontId="6" type="noConversion"/>
  </si>
  <si>
    <t>《信用風險》總計</t>
    <phoneticPr fontId="3" type="noConversion"/>
  </si>
  <si>
    <t>註1：填報半年報報表時，資料來源表之數值僅包含本半年度金額，應加計前一年度下半年(7/1至12/31)金額，用以表示年化後金額。此欄位於填列年報時免填。</t>
    <phoneticPr fontId="3" type="noConversion"/>
  </si>
  <si>
    <t>天災信用風險資本合計</t>
    <phoneticPr fontId="3" type="noConversion"/>
  </si>
  <si>
    <t>Loss
 Ratio-AAL (‰)</t>
    <phoneticPr fontId="2" type="noConversion"/>
  </si>
  <si>
    <r>
      <rPr>
        <sz val="14"/>
        <rFont val="標楷體"/>
        <family val="4"/>
        <charset val="136"/>
      </rPr>
      <t>損失率</t>
    </r>
    <r>
      <rPr>
        <sz val="14"/>
        <rFont val="Times New Roman"/>
        <family val="1"/>
      </rPr>
      <t>-AAL</t>
    </r>
    <phoneticPr fontId="2" type="noConversion"/>
  </si>
  <si>
    <r>
      <rPr>
        <sz val="12"/>
        <rFont val="標楷體"/>
        <family val="4"/>
        <charset val="136"/>
      </rPr>
      <t>「表</t>
    </r>
    <r>
      <rPr>
        <sz val="12"/>
        <rFont val="Times New Roman"/>
        <family val="1"/>
      </rPr>
      <t>25-1</t>
    </r>
    <r>
      <rPr>
        <sz val="12"/>
        <rFont val="標楷體"/>
        <family val="4"/>
        <charset val="136"/>
      </rPr>
      <t>：特別準備金計算表</t>
    </r>
    <r>
      <rPr>
        <sz val="12"/>
        <rFont val="Times New Roman"/>
        <family val="1"/>
      </rPr>
      <t>(</t>
    </r>
    <r>
      <rPr>
        <sz val="12"/>
        <rFont val="標楷體"/>
        <family val="4"/>
        <charset val="136"/>
      </rPr>
      <t>財產再保險</t>
    </r>
    <r>
      <rPr>
        <sz val="12"/>
        <rFont val="Times New Roman"/>
        <family val="1"/>
      </rPr>
      <t>)</t>
    </r>
    <r>
      <rPr>
        <sz val="12"/>
        <rFont val="標楷體"/>
        <family val="4"/>
        <charset val="136"/>
      </rPr>
      <t>」第</t>
    </r>
    <r>
      <rPr>
        <sz val="12"/>
        <rFont val="Times New Roman"/>
        <family val="1"/>
      </rPr>
      <t>(16)</t>
    </r>
    <r>
      <rPr>
        <sz val="12"/>
        <rFont val="標楷體"/>
        <family val="4"/>
        <charset val="136"/>
      </rPr>
      <t>欄第</t>
    </r>
    <r>
      <rPr>
        <sz val="12"/>
        <rFont val="Times New Roman"/>
        <family val="1"/>
      </rPr>
      <t>(</t>
    </r>
    <r>
      <rPr>
        <sz val="12"/>
        <color rgb="FFFF0000"/>
        <rFont val="Times New Roman"/>
        <family val="1"/>
      </rPr>
      <t>42</t>
    </r>
    <r>
      <rPr>
        <sz val="12"/>
        <rFont val="Times New Roman"/>
        <family val="1"/>
      </rPr>
      <t>-15-16-17-</t>
    </r>
    <r>
      <rPr>
        <sz val="12"/>
        <color rgb="FFFF0000"/>
        <rFont val="Times New Roman"/>
        <family val="1"/>
      </rPr>
      <t>32</t>
    </r>
    <r>
      <rPr>
        <sz val="12"/>
        <rFont val="Times New Roman"/>
        <family val="1"/>
      </rPr>
      <t>)</t>
    </r>
    <r>
      <rPr>
        <sz val="12"/>
        <rFont val="標楷體"/>
        <family val="4"/>
        <charset val="136"/>
      </rPr>
      <t>列、第</t>
    </r>
    <r>
      <rPr>
        <sz val="12"/>
        <rFont val="Times New Roman"/>
        <family val="1"/>
      </rPr>
      <t>(29)</t>
    </r>
    <r>
      <rPr>
        <sz val="12"/>
        <rFont val="標楷體"/>
        <family val="4"/>
        <charset val="136"/>
      </rPr>
      <t>欄第</t>
    </r>
    <r>
      <rPr>
        <sz val="12"/>
        <rFont val="Times New Roman"/>
        <family val="1"/>
      </rPr>
      <t>(21+30)</t>
    </r>
    <r>
      <rPr>
        <sz val="12"/>
        <rFont val="標楷體"/>
        <family val="4"/>
        <charset val="136"/>
      </rPr>
      <t>，及加計「表</t>
    </r>
    <r>
      <rPr>
        <sz val="12"/>
        <rFont val="Times New Roman"/>
        <family val="1"/>
      </rPr>
      <t>25-2</t>
    </r>
    <r>
      <rPr>
        <sz val="12"/>
        <rFont val="標楷體"/>
        <family val="4"/>
        <charset val="136"/>
      </rPr>
      <t>：特別準備金計算表</t>
    </r>
    <r>
      <rPr>
        <sz val="12"/>
        <rFont val="Times New Roman"/>
        <family val="1"/>
      </rPr>
      <t>(</t>
    </r>
    <r>
      <rPr>
        <sz val="12"/>
        <rFont val="標楷體"/>
        <family val="4"/>
        <charset val="136"/>
      </rPr>
      <t>人身再保險</t>
    </r>
    <r>
      <rPr>
        <sz val="12"/>
        <rFont val="Times New Roman"/>
        <family val="1"/>
      </rPr>
      <t>)</t>
    </r>
    <r>
      <rPr>
        <sz val="12"/>
        <rFont val="標楷體"/>
        <family val="4"/>
        <charset val="136"/>
      </rPr>
      <t>」第</t>
    </r>
    <r>
      <rPr>
        <sz val="12"/>
        <rFont val="Times New Roman"/>
        <family val="1"/>
      </rPr>
      <t>(16)</t>
    </r>
    <r>
      <rPr>
        <sz val="12"/>
        <rFont val="標楷體"/>
        <family val="4"/>
        <charset val="136"/>
      </rPr>
      <t>欄第</t>
    </r>
    <r>
      <rPr>
        <sz val="12"/>
        <rFont val="Times New Roman"/>
        <family val="1"/>
      </rPr>
      <t>(15)</t>
    </r>
    <r>
      <rPr>
        <sz val="12"/>
        <rFont val="標楷體"/>
        <family val="4"/>
        <charset val="136"/>
      </rPr>
      <t>列</t>
    </r>
    <phoneticPr fontId="3" type="noConversion"/>
  </si>
  <si>
    <r>
      <rPr>
        <sz val="12"/>
        <rFont val="標楷體"/>
        <family val="4"/>
        <charset val="136"/>
      </rPr>
      <t>「表</t>
    </r>
    <r>
      <rPr>
        <sz val="12"/>
        <rFont val="Times New Roman"/>
        <family val="1"/>
      </rPr>
      <t>25-1</t>
    </r>
    <r>
      <rPr>
        <sz val="12"/>
        <rFont val="標楷體"/>
        <family val="4"/>
        <charset val="136"/>
      </rPr>
      <t>：特別準備金計算表</t>
    </r>
    <r>
      <rPr>
        <sz val="12"/>
        <rFont val="Times New Roman"/>
        <family val="1"/>
      </rPr>
      <t>(</t>
    </r>
    <r>
      <rPr>
        <sz val="12"/>
        <rFont val="標楷體"/>
        <family val="4"/>
        <charset val="136"/>
      </rPr>
      <t>財產再保險</t>
    </r>
    <r>
      <rPr>
        <sz val="12"/>
        <rFont val="Times New Roman"/>
        <family val="1"/>
      </rPr>
      <t>)</t>
    </r>
    <r>
      <rPr>
        <sz val="12"/>
        <rFont val="標楷體"/>
        <family val="4"/>
        <charset val="136"/>
      </rPr>
      <t>」第</t>
    </r>
    <r>
      <rPr>
        <sz val="12"/>
        <rFont val="Times New Roman"/>
        <family val="1"/>
      </rPr>
      <t>(26)</t>
    </r>
    <r>
      <rPr>
        <sz val="12"/>
        <rFont val="標楷體"/>
        <family val="4"/>
        <charset val="136"/>
      </rPr>
      <t>欄第</t>
    </r>
    <r>
      <rPr>
        <sz val="12"/>
        <rFont val="Times New Roman"/>
        <family val="1"/>
      </rPr>
      <t>(</t>
    </r>
    <r>
      <rPr>
        <sz val="12"/>
        <color rgb="FFFF0000"/>
        <rFont val="Times New Roman"/>
        <family val="1"/>
      </rPr>
      <t>42</t>
    </r>
    <r>
      <rPr>
        <sz val="12"/>
        <rFont val="標楷體"/>
        <family val="4"/>
        <charset val="136"/>
      </rPr>
      <t>－</t>
    </r>
    <r>
      <rPr>
        <sz val="12"/>
        <rFont val="Times New Roman"/>
        <family val="1"/>
      </rPr>
      <t>15</t>
    </r>
    <r>
      <rPr>
        <sz val="12"/>
        <rFont val="標楷體"/>
        <family val="4"/>
        <charset val="136"/>
      </rPr>
      <t>－</t>
    </r>
    <r>
      <rPr>
        <sz val="12"/>
        <rFont val="Times New Roman"/>
        <family val="1"/>
      </rPr>
      <t>16</t>
    </r>
    <r>
      <rPr>
        <sz val="12"/>
        <rFont val="標楷體"/>
        <family val="4"/>
        <charset val="136"/>
      </rPr>
      <t>－</t>
    </r>
    <r>
      <rPr>
        <sz val="12"/>
        <rFont val="Times New Roman"/>
        <family val="1"/>
      </rPr>
      <t>17</t>
    </r>
    <r>
      <rPr>
        <sz val="12"/>
        <rFont val="新細明體"/>
        <family val="1"/>
        <charset val="136"/>
      </rPr>
      <t>－</t>
    </r>
    <r>
      <rPr>
        <sz val="12"/>
        <color rgb="FFFF0000"/>
        <rFont val="Times New Roman"/>
        <family val="1"/>
      </rPr>
      <t>32</t>
    </r>
    <r>
      <rPr>
        <sz val="12"/>
        <rFont val="Times New Roman"/>
        <family val="1"/>
      </rPr>
      <t>)</t>
    </r>
    <r>
      <rPr>
        <sz val="12"/>
        <rFont val="標楷體"/>
        <family val="4"/>
        <charset val="136"/>
      </rPr>
      <t>列</t>
    </r>
    <phoneticPr fontId="3" type="noConversion"/>
  </si>
  <si>
    <r>
      <rPr>
        <sz val="10"/>
        <rFont val="標楷體"/>
        <family val="4"/>
        <charset val="136"/>
      </rPr>
      <t>註</t>
    </r>
    <r>
      <rPr>
        <sz val="10"/>
        <rFont val="Times New Roman"/>
        <family val="1"/>
      </rPr>
      <t>2</t>
    </r>
    <r>
      <rPr>
        <sz val="10"/>
        <rFont val="標楷體"/>
        <family val="4"/>
        <charset val="136"/>
      </rPr>
      <t>：依據我國清償能力制度導入天災風險資本計提規範，自有資本之計算加入會計險別</t>
    </r>
    <r>
      <rPr>
        <sz val="10"/>
        <rFont val="Times New Roman"/>
        <family val="1"/>
      </rPr>
      <t>06(</t>
    </r>
    <r>
      <rPr>
        <sz val="10"/>
        <rFont val="標楷體"/>
        <family val="4"/>
        <charset val="136"/>
      </rPr>
      <t>貨物運輸保險</t>
    </r>
    <r>
      <rPr>
        <sz val="10"/>
        <rFont val="Times New Roman"/>
        <family val="1"/>
      </rPr>
      <t>)</t>
    </r>
    <r>
      <rPr>
        <sz val="10"/>
        <rFont val="標楷體"/>
        <family val="4"/>
        <charset val="136"/>
      </rPr>
      <t>、</t>
    </r>
    <r>
      <rPr>
        <sz val="10"/>
        <rFont val="Times New Roman"/>
        <family val="1"/>
      </rPr>
      <t>19(</t>
    </r>
    <r>
      <rPr>
        <sz val="10"/>
        <rFont val="標楷體"/>
        <family val="4"/>
        <charset val="136"/>
      </rPr>
      <t>工程保險</t>
    </r>
    <r>
      <rPr>
        <sz val="10"/>
        <rFont val="Times New Roman"/>
        <family val="1"/>
      </rPr>
      <t>)</t>
    </r>
    <r>
      <rPr>
        <sz val="10"/>
        <rFont val="標楷體"/>
        <family val="4"/>
        <charset val="136"/>
      </rPr>
      <t>、</t>
    </r>
    <r>
      <rPr>
        <sz val="10"/>
        <rFont val="Times New Roman"/>
        <family val="1"/>
      </rPr>
      <t>25(</t>
    </r>
    <r>
      <rPr>
        <sz val="10"/>
        <rFont val="標楷體"/>
        <family val="4"/>
        <charset val="136"/>
      </rPr>
      <t>商業性地震保險</t>
    </r>
    <r>
      <rPr>
        <sz val="10"/>
        <rFont val="Times New Roman"/>
        <family val="1"/>
      </rPr>
      <t>)</t>
    </r>
    <r>
      <rPr>
        <sz val="10"/>
        <rFont val="標楷體"/>
        <family val="4"/>
        <charset val="136"/>
      </rPr>
      <t>、</t>
    </r>
    <r>
      <rPr>
        <sz val="10"/>
        <rFont val="Times New Roman"/>
        <family val="1"/>
      </rPr>
      <t>28(</t>
    </r>
    <r>
      <rPr>
        <sz val="10"/>
        <rFont val="標楷體"/>
        <family val="4"/>
        <charset val="136"/>
      </rPr>
      <t>颱風洪水保險</t>
    </r>
    <r>
      <rPr>
        <sz val="10"/>
        <rFont val="Times New Roman"/>
        <family val="1"/>
      </rPr>
      <t>)</t>
    </r>
    <r>
      <rPr>
        <sz val="10"/>
        <rFont val="標楷體"/>
        <family val="4"/>
        <charset val="136"/>
      </rPr>
      <t>之異常業務損失特別準備金權益及負債合計金額。</t>
    </r>
    <phoneticPr fontId="3" type="noConversion"/>
  </si>
  <si>
    <t>As of</t>
    <phoneticPr fontId="3" type="noConversion"/>
  </si>
  <si>
    <r>
      <rPr>
        <sz val="12"/>
        <rFont val="標楷體"/>
        <family val="4"/>
        <charset val="136"/>
      </rPr>
      <t>天災風險資本標準係數法試算表</t>
    </r>
    <r>
      <rPr>
        <sz val="12"/>
        <rFont val="Times New Roman"/>
        <family val="1"/>
      </rPr>
      <t>_</t>
    </r>
    <r>
      <rPr>
        <sz val="12"/>
        <rFont val="標楷體"/>
        <family val="4"/>
        <charset val="136"/>
      </rPr>
      <t>再保險業</t>
    </r>
    <r>
      <rPr>
        <sz val="12"/>
        <rFont val="Times New Roman"/>
        <family val="1"/>
      </rPr>
      <t>_V202212</t>
    </r>
    <phoneticPr fontId="2" type="noConversion"/>
  </si>
  <si>
    <t xml:space="preserve"> 保險股份有限公司    年度(月)報表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</si>
</sst>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6" formatCode="&quot;$&quot;#,##0;[Red]\-&quot;$&quot;#,##0"/>
    <numFmt numFmtId="41" formatCode="_-* #,##0_-;\-* #,##0_-;_-* &quot;-&quot;_-;_-@_-"/>
    <numFmt numFmtId="43" formatCode="_-* #,##0.00_-;\-* #,##0.00_-;_-* &quot;-&quot;??_-;_-@_-"/>
    <numFmt numFmtId="176" formatCode="_-* #,##0_-;\-* #,##0_-;_-* &quot;-&quot;??_-;_-@_-"/>
    <numFmt numFmtId="177" formatCode="0.000_);[Red]\(0.000\)"/>
    <numFmt numFmtId="178" formatCode="0.0000"/>
    <numFmt numFmtId="179" formatCode="#,##0_);[Red]\(#,##0\)"/>
    <numFmt numFmtId="180" formatCode="_-* #,##0.0000_-;\-* #,##0.0000_-;_-* &quot;-&quot;??_-;_-@_-"/>
    <numFmt numFmtId="181" formatCode="#,###,,"/>
    <numFmt numFmtId="182" formatCode="0.00000_ "/>
    <numFmt numFmtId="183" formatCode="_(* #,##0_);_(* \(#,##0\);_(* &quot;-&quot;??_);_(@_)"/>
    <numFmt numFmtId="184" formatCode="_(* #,##0.00_);_(* \(#,##0.00\);_(* &quot;-&quot;??_);_(@_)"/>
    <numFmt numFmtId="185" formatCode="?,???,???,???"/>
    <numFmt numFmtId="186" formatCode="0.0000_ "/>
    <numFmt numFmtId="187" formatCode="0.0000_);[Red]\(0.0000\)"/>
    <numFmt numFmtId="188" formatCode="_._.* \(#,##0\)_%;_._.* #,##0_)_%;_._.* 0_)_%;_._.@_)_%"/>
    <numFmt numFmtId="189" formatCode="* \(#,##0\);* #,##0_);&quot;-&quot;??_);@"/>
    <numFmt numFmtId="190" formatCode="* #,##0_);* \(#,##0\);&quot;-&quot;??_);@"/>
    <numFmt numFmtId="191" formatCode="_-[$€-2]* #,##0.00_-;\-[$€-2]* #,##0.00_-;_-[$€-2]* &quot;-&quot;??_-"/>
    <numFmt numFmtId="192" formatCode="0%_);\(0%\)"/>
    <numFmt numFmtId="193" formatCode="&quot;Yes&quot;;&quot;Yes&quot;;&quot;No&quot;"/>
    <numFmt numFmtId="194" formatCode="_(* #,##0_);_(* \(#,##0\);_(* &quot;-&quot;_);_(@_)"/>
    <numFmt numFmtId="195" formatCode="&quot;$&quot;#,##0_);[Red]\(&quot;$&quot;#,##0\)"/>
    <numFmt numFmtId="196" formatCode="_-* #,##0.00,,_-;\-* #,##0.00,,_-;_-* &quot;-&quot;?_-;_-@_-"/>
    <numFmt numFmtId="197" formatCode="0.00000%"/>
    <numFmt numFmtId="198" formatCode="?,???,???,??0"/>
  </numFmts>
  <fonts count="83">
    <font>
      <sz val="12"/>
      <color theme="1"/>
      <name val="新細明體"/>
      <family val="2"/>
      <charset val="136"/>
      <scheme val="minor"/>
    </font>
    <font>
      <sz val="12"/>
      <name val="新細明體"/>
      <family val="1"/>
      <charset val="136"/>
    </font>
    <font>
      <sz val="9"/>
      <name val="新細明體"/>
      <family val="2"/>
      <charset val="136"/>
      <scheme val="minor"/>
    </font>
    <font>
      <sz val="9"/>
      <name val="新細明體"/>
      <family val="1"/>
      <charset val="136"/>
    </font>
    <font>
      <sz val="12"/>
      <name val="標楷體"/>
      <family val="4"/>
      <charset val="136"/>
    </font>
    <font>
      <sz val="12"/>
      <color indexed="8"/>
      <name val="新細明體"/>
      <family val="1"/>
      <charset val="136"/>
    </font>
    <font>
      <sz val="9"/>
      <name val="細明體"/>
      <family val="3"/>
      <charset val="136"/>
    </font>
    <font>
      <b/>
      <sz val="12"/>
      <name val="標楷體"/>
      <family val="4"/>
      <charset val="136"/>
    </font>
    <font>
      <sz val="12"/>
      <color theme="1"/>
      <name val="新細明體"/>
      <family val="1"/>
      <charset val="136"/>
      <scheme val="minor"/>
    </font>
    <font>
      <sz val="10"/>
      <name val="Arial"/>
      <family val="2"/>
    </font>
    <font>
      <sz val="9"/>
      <color indexed="8"/>
      <name val="新細明體"/>
      <family val="1"/>
      <charset val="136"/>
    </font>
    <font>
      <sz val="12"/>
      <color theme="1"/>
      <name val="新細明體"/>
      <family val="2"/>
      <charset val="136"/>
      <scheme val="minor"/>
    </font>
    <font>
      <sz val="12"/>
      <name val="Times New Roman"/>
      <family val="1"/>
    </font>
    <font>
      <b/>
      <sz val="12"/>
      <name val="Times New Roman"/>
      <family val="1"/>
    </font>
    <font>
      <vertAlign val="subscript"/>
      <sz val="12"/>
      <name val="Times New Roman"/>
      <family val="1"/>
    </font>
    <font>
      <sz val="12"/>
      <color rgb="FFFF0000"/>
      <name val="標楷體"/>
      <family val="4"/>
      <charset val="136"/>
    </font>
    <font>
      <sz val="9"/>
      <name val="新細明體"/>
      <family val="1"/>
      <charset val="136"/>
      <scheme val="minor"/>
    </font>
    <font>
      <strike/>
      <sz val="12"/>
      <name val="Times New Roman"/>
      <family val="1"/>
    </font>
    <font>
      <sz val="9"/>
      <name val="標楷體"/>
      <family val="4"/>
      <charset val="136"/>
    </font>
    <font>
      <sz val="11"/>
      <name val="標楷體"/>
      <family val="4"/>
      <charset val="136"/>
    </font>
    <font>
      <sz val="10"/>
      <name val="標楷體"/>
      <family val="4"/>
      <charset val="136"/>
    </font>
    <font>
      <b/>
      <sz val="11"/>
      <name val="Arial"/>
      <family val="2"/>
    </font>
    <font>
      <sz val="11"/>
      <name val="ＭＳ Ｐゴシック"/>
      <family val="2"/>
      <charset val="128"/>
    </font>
    <font>
      <sz val="11"/>
      <color indexed="12"/>
      <name val="Times New Roman"/>
      <family val="1"/>
    </font>
    <font>
      <sz val="10"/>
      <name val="Times New Roman"/>
      <family val="1"/>
    </font>
    <font>
      <sz val="8"/>
      <name val="Times New Roman"/>
      <family val="1"/>
    </font>
    <font>
      <b/>
      <sz val="10"/>
      <name val="Arial"/>
      <family val="2"/>
    </font>
    <font>
      <sz val="10"/>
      <color indexed="8"/>
      <name val="Arial"/>
      <family val="2"/>
    </font>
    <font>
      <b/>
      <sz val="8"/>
      <name val="Arial"/>
      <family val="2"/>
    </font>
    <font>
      <b/>
      <sz val="9"/>
      <name val="Arial"/>
      <family val="2"/>
    </font>
    <font>
      <sz val="8"/>
      <name val="Arial"/>
      <family val="2"/>
    </font>
    <font>
      <b/>
      <sz val="10"/>
      <color indexed="10"/>
      <name val="Arial"/>
      <family val="2"/>
    </font>
    <font>
      <sz val="12"/>
      <color theme="1"/>
      <name val="標楷體"/>
      <family val="4"/>
      <charset val="136"/>
    </font>
    <font>
      <sz val="12"/>
      <color indexed="8"/>
      <name val="標楷體"/>
      <family val="4"/>
      <charset val="136"/>
    </font>
    <font>
      <sz val="11"/>
      <name val="돋움"/>
      <family val="2"/>
      <charset val="129"/>
    </font>
    <font>
      <sz val="8"/>
      <color indexed="8"/>
      <name val="新細明體"/>
      <family val="1"/>
      <charset val="136"/>
    </font>
    <font>
      <sz val="12"/>
      <color indexed="17"/>
      <name val="新細明體"/>
      <family val="1"/>
      <charset val="136"/>
    </font>
    <font>
      <sz val="12"/>
      <color indexed="17"/>
      <name val="標楷體"/>
      <family val="4"/>
      <charset val="136"/>
    </font>
    <font>
      <sz val="12"/>
      <name val="Courier"/>
      <family val="3"/>
    </font>
    <font>
      <u/>
      <sz val="12"/>
      <color theme="10"/>
      <name val="新細明體"/>
      <family val="1"/>
      <charset val="136"/>
    </font>
    <font>
      <sz val="11"/>
      <name val="ＭＳ ゴシック"/>
      <family val="3"/>
      <charset val="128"/>
    </font>
    <font>
      <sz val="12"/>
      <color indexed="20"/>
      <name val="新細明體"/>
      <family val="1"/>
      <charset val="136"/>
    </font>
    <font>
      <sz val="12"/>
      <color indexed="36"/>
      <name val="新細明體"/>
      <family val="1"/>
      <charset val="136"/>
    </font>
    <font>
      <sz val="12"/>
      <color indexed="20"/>
      <name val="標楷體"/>
      <family val="4"/>
      <charset val="136"/>
    </font>
    <font>
      <sz val="12"/>
      <color rgb="FFFF0000"/>
      <name val="Times New Roman"/>
      <family val="1"/>
    </font>
    <font>
      <vertAlign val="subscript"/>
      <sz val="12"/>
      <color rgb="FFFF0000"/>
      <name val="Times New Roman"/>
      <family val="1"/>
    </font>
    <font>
      <sz val="10"/>
      <color rgb="FFFF0000"/>
      <name val="標楷體"/>
      <family val="4"/>
      <charset val="136"/>
    </font>
    <font>
      <sz val="12"/>
      <color theme="4" tint="-0.499984740745262"/>
      <name val="Times New Roman"/>
      <family val="1"/>
    </font>
    <font>
      <b/>
      <sz val="9"/>
      <color indexed="81"/>
      <name val="細明體"/>
      <family val="3"/>
      <charset val="136"/>
    </font>
    <font>
      <sz val="11"/>
      <name val="Times New Roman"/>
      <family val="1"/>
    </font>
    <font>
      <b/>
      <vertAlign val="subscript"/>
      <sz val="12"/>
      <name val="Times New Roman"/>
      <family val="1"/>
    </font>
    <font>
      <sz val="12"/>
      <color theme="1"/>
      <name val="Times New Roman"/>
      <family val="1"/>
    </font>
    <font>
      <sz val="16"/>
      <color theme="1"/>
      <name val="標楷體"/>
      <family val="4"/>
      <charset val="136"/>
    </font>
    <font>
      <b/>
      <sz val="16"/>
      <color theme="1"/>
      <name val="標楷體"/>
      <family val="4"/>
      <charset val="136"/>
    </font>
    <font>
      <sz val="14"/>
      <color theme="1"/>
      <name val="標楷體"/>
      <family val="4"/>
      <charset val="136"/>
    </font>
    <font>
      <b/>
      <sz val="14"/>
      <color theme="1"/>
      <name val="標楷體"/>
      <family val="4"/>
      <charset val="136"/>
    </font>
    <font>
      <sz val="16"/>
      <color theme="1"/>
      <name val="Times New Roman"/>
      <family val="1"/>
    </font>
    <font>
      <b/>
      <sz val="16"/>
      <color theme="1"/>
      <name val="Times New Roman"/>
      <family val="1"/>
    </font>
    <font>
      <sz val="16"/>
      <name val="Times New Roman"/>
      <family val="1"/>
    </font>
    <font>
      <b/>
      <sz val="16"/>
      <color rgb="FFFF0000"/>
      <name val="Times New Roman"/>
      <family val="1"/>
    </font>
    <font>
      <sz val="14"/>
      <color theme="1"/>
      <name val="Times New Roman"/>
      <family val="1"/>
    </font>
    <font>
      <b/>
      <sz val="14"/>
      <color theme="1"/>
      <name val="Times New Roman"/>
      <family val="1"/>
    </font>
    <font>
      <b/>
      <u/>
      <sz val="16"/>
      <color rgb="FFFF0000"/>
      <name val="Times New Roman"/>
      <family val="1"/>
    </font>
    <font>
      <b/>
      <sz val="14"/>
      <name val="Times New Roman"/>
      <family val="1"/>
    </font>
    <font>
      <b/>
      <sz val="14"/>
      <name val="標楷體"/>
      <family val="4"/>
      <charset val="136"/>
    </font>
    <font>
      <b/>
      <sz val="14"/>
      <color rgb="FFFF0000"/>
      <name val="標楷體"/>
      <family val="4"/>
      <charset val="136"/>
    </font>
    <font>
      <b/>
      <sz val="12"/>
      <color theme="1"/>
      <name val="標楷體"/>
      <family val="4"/>
      <charset val="136"/>
    </font>
    <font>
      <sz val="14"/>
      <color rgb="FFFF0000"/>
      <name val="標楷體"/>
      <family val="4"/>
      <charset val="136"/>
    </font>
    <font>
      <sz val="14"/>
      <name val="標楷體"/>
      <family val="4"/>
      <charset val="136"/>
    </font>
    <font>
      <b/>
      <sz val="14"/>
      <color rgb="FFFF0000"/>
      <name val="Times New Roman"/>
      <family val="1"/>
    </font>
    <font>
      <b/>
      <sz val="12"/>
      <color theme="1"/>
      <name val="Times New Roman"/>
      <family val="1"/>
    </font>
    <font>
      <sz val="14"/>
      <color rgb="FFFF0000"/>
      <name val="Times New Roman"/>
      <family val="1"/>
    </font>
    <font>
      <sz val="14"/>
      <color theme="4" tint="-0.499984740745262"/>
      <name val="Times New Roman"/>
      <family val="1"/>
    </font>
    <font>
      <sz val="14"/>
      <name val="Times New Roman"/>
      <family val="1"/>
    </font>
    <font>
      <sz val="12"/>
      <name val="Times New Roman"/>
      <family val="4"/>
      <charset val="136"/>
    </font>
    <font>
      <b/>
      <sz val="14"/>
      <name val="Times New Roman"/>
      <family val="4"/>
      <charset val="136"/>
    </font>
    <font>
      <b/>
      <sz val="14"/>
      <color rgb="FFFF0000"/>
      <name val="Times New Roman"/>
      <family val="4"/>
      <charset val="136"/>
    </font>
    <font>
      <b/>
      <sz val="14"/>
      <color theme="1"/>
      <name val="Times New Roman"/>
      <family val="4"/>
      <charset val="136"/>
    </font>
    <font>
      <sz val="10"/>
      <color theme="1"/>
      <name val="標楷體"/>
      <family val="4"/>
      <charset val="136"/>
    </font>
    <font>
      <b/>
      <sz val="10"/>
      <color theme="1"/>
      <name val="標楷體"/>
      <family val="4"/>
      <charset val="136"/>
    </font>
    <font>
      <sz val="10"/>
      <color theme="1"/>
      <name val="Arial"/>
      <family val="2"/>
    </font>
    <font>
      <sz val="14"/>
      <name val="Times New Roman"/>
      <family val="4"/>
      <charset val="136"/>
    </font>
    <font>
      <b/>
      <sz val="12"/>
      <color rgb="FFFF0000"/>
      <name val="標楷體"/>
      <family val="4"/>
      <charset val="136"/>
    </font>
  </fonts>
  <fills count="24">
    <fill>
      <patternFill patternType="none"/>
    </fill>
    <fill>
      <patternFill patternType="gray125"/>
    </fill>
    <fill>
      <patternFill patternType="solid">
        <fgColor indexed="2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indexed="42"/>
        <bgColor indexed="64"/>
      </patternFill>
    </fill>
    <fill>
      <patternFill patternType="solid">
        <fgColor indexed="9"/>
        <bgColor indexed="64"/>
      </patternFill>
    </fill>
    <fill>
      <patternFill patternType="solid">
        <fgColor indexed="27"/>
        <bgColor indexed="64"/>
      </patternFill>
    </fill>
    <fill>
      <patternFill patternType="solid">
        <fgColor indexed="42"/>
      </patternFill>
    </fill>
    <fill>
      <patternFill patternType="solid">
        <fgColor indexed="45"/>
      </patternFill>
    </fill>
    <fill>
      <patternFill patternType="solid">
        <fgColor rgb="FFFFFFCC"/>
        <bgColor indexed="64"/>
      </patternFill>
    </fill>
    <fill>
      <patternFill patternType="solid">
        <fgColor rgb="FFFFFF99"/>
        <bgColor indexed="64"/>
      </patternFill>
    </fill>
    <fill>
      <patternFill patternType="solid">
        <fgColor theme="4" tint="0.79998168889431442"/>
        <bgColor indexed="64"/>
      </patternFill>
    </fill>
    <fill>
      <patternFill patternType="solid">
        <fgColor theme="9" tint="0.39997558519241921"/>
        <bgColor rgb="FF000000"/>
      </patternFill>
    </fill>
    <fill>
      <patternFill patternType="solid">
        <fgColor theme="9" tint="0.79998168889431442"/>
        <bgColor rgb="FF000000"/>
      </patternFill>
    </fill>
    <fill>
      <patternFill patternType="solid">
        <fgColor rgb="FFFFF7E1"/>
        <bgColor indexed="64"/>
      </patternFill>
    </fill>
    <fill>
      <patternFill patternType="solid">
        <fgColor indexed="55"/>
        <bgColor indexed="64"/>
      </patternFill>
    </fill>
    <fill>
      <patternFill patternType="solid">
        <fgColor rgb="FFDCE6F1"/>
        <bgColor indexed="64"/>
      </patternFill>
    </fill>
  </fills>
  <borders count="15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right/>
      <top style="thin">
        <color theme="1"/>
      </top>
      <bottom/>
      <diagonal/>
    </border>
    <border>
      <left/>
      <right style="thin">
        <color theme="1"/>
      </right>
      <top style="thin">
        <color theme="1"/>
      </top>
      <bottom/>
      <diagonal/>
    </border>
    <border diagonalUp="1" diagonalDown="1">
      <left style="thin">
        <color indexed="64"/>
      </left>
      <right/>
      <top style="thin">
        <color indexed="64"/>
      </top>
      <bottom style="medium">
        <color indexed="64"/>
      </bottom>
      <diagonal style="thin">
        <color indexed="64"/>
      </diagonal>
    </border>
    <border diagonalUp="1" diagonalDown="1">
      <left/>
      <right/>
      <top style="thin">
        <color indexed="64"/>
      </top>
      <bottom style="medium">
        <color indexed="64"/>
      </bottom>
      <diagonal style="thin">
        <color indexed="64"/>
      </diagonal>
    </border>
    <border>
      <left style="double">
        <color indexed="64"/>
      </left>
      <right style="thin">
        <color indexed="64"/>
      </right>
      <top style="thin">
        <color indexed="64"/>
      </top>
      <bottom/>
      <diagonal/>
    </border>
    <border>
      <left/>
      <right/>
      <top/>
      <bottom style="thin">
        <color theme="1"/>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thin">
        <color indexed="64"/>
      </left>
      <right/>
      <top/>
      <bottom style="hair">
        <color indexed="64"/>
      </bottom>
      <diagonal/>
    </border>
    <border>
      <left/>
      <right/>
      <top/>
      <bottom style="hair">
        <color indexed="64"/>
      </bottom>
      <diagonal/>
    </border>
    <border diagonalUp="1" diagonalDown="1">
      <left style="hair">
        <color indexed="64"/>
      </left>
      <right style="medium">
        <color indexed="64"/>
      </right>
      <top style="hair">
        <color indexed="64"/>
      </top>
      <bottom style="hair">
        <color indexed="64"/>
      </bottom>
      <diagonal style="hair">
        <color indexed="64"/>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diagonalUp="1" diagonalDown="1">
      <left style="hair">
        <color indexed="64"/>
      </left>
      <right style="medium">
        <color indexed="64"/>
      </right>
      <top style="hair">
        <color indexed="64"/>
      </top>
      <bottom style="medium">
        <color indexed="64"/>
      </bottom>
      <diagonal style="hair">
        <color indexed="64"/>
      </diagonal>
    </border>
    <border>
      <left style="thin">
        <color theme="1"/>
      </left>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right/>
      <top style="thin">
        <color indexed="64"/>
      </top>
      <bottom style="hair">
        <color indexed="64"/>
      </bottom>
      <diagonal/>
    </border>
    <border>
      <left style="thin">
        <color indexed="64"/>
      </left>
      <right style="medium">
        <color indexed="64"/>
      </right>
      <top style="thin">
        <color indexed="64"/>
      </top>
      <bottom/>
      <diagonal/>
    </border>
    <border diagonalUp="1" diagonalDown="1">
      <left style="thin">
        <color indexed="64"/>
      </left>
      <right style="thin">
        <color indexed="64"/>
      </right>
      <top style="thin">
        <color indexed="64"/>
      </top>
      <bottom style="medium">
        <color indexed="64"/>
      </bottom>
      <diagonal style="thin">
        <color indexed="64"/>
      </diagonal>
    </border>
    <border diagonalUp="1" diagonalDown="1">
      <left style="thin">
        <color indexed="64"/>
      </left>
      <right style="double">
        <color indexed="64"/>
      </right>
      <top style="thin">
        <color indexed="64"/>
      </top>
      <bottom style="medium">
        <color indexed="64"/>
      </bottom>
      <diagonal style="thin">
        <color indexed="64"/>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diagonalDown="1">
      <left style="thin">
        <color theme="1"/>
      </left>
      <right style="thin">
        <color theme="1"/>
      </right>
      <top style="thin">
        <color theme="1"/>
      </top>
      <bottom style="thin">
        <color theme="1"/>
      </bottom>
      <diagonal style="thin">
        <color theme="1"/>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diagonalUp="1" diagonalDown="1">
      <left style="thin">
        <color indexed="64"/>
      </left>
      <right/>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bottom/>
      <diagonal/>
    </border>
    <border>
      <left style="medium">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top style="thin">
        <color indexed="64"/>
      </top>
      <bottom/>
      <diagonal/>
    </border>
    <border>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double">
        <color indexed="64"/>
      </left>
      <right style="thin">
        <color theme="1"/>
      </right>
      <top style="medium">
        <color indexed="64"/>
      </top>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top style="thin">
        <color indexed="64"/>
      </top>
      <bottom/>
      <diagonal/>
    </border>
    <border>
      <left style="double">
        <color indexed="64"/>
      </left>
      <right style="thin">
        <color theme="1"/>
      </right>
      <top/>
      <bottom style="thin">
        <color theme="1"/>
      </bottom>
      <diagonal/>
    </border>
    <border>
      <left style="thin">
        <color theme="1"/>
      </left>
      <right style="medium">
        <color indexed="64"/>
      </right>
      <top style="thin">
        <color theme="1"/>
      </top>
      <bottom style="thin">
        <color theme="1"/>
      </bottom>
      <diagonal/>
    </border>
    <border>
      <left style="thin">
        <color indexed="64"/>
      </left>
      <right style="double">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style="thin">
        <color theme="1"/>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right style="thin">
        <color indexed="64"/>
      </right>
      <top/>
      <bottom style="thin">
        <color indexed="64"/>
      </bottom>
      <diagonal style="thin">
        <color indexed="64"/>
      </diagonal>
    </border>
    <border>
      <left/>
      <right/>
      <top style="thin">
        <color indexed="64"/>
      </top>
      <bottom style="thin">
        <color indexed="64"/>
      </bottom>
      <diagonal/>
    </border>
    <border>
      <left style="double">
        <color indexed="64"/>
      </left>
      <right style="thin">
        <color indexed="64"/>
      </right>
      <top style="thin">
        <color theme="1"/>
      </top>
      <bottom style="medium">
        <color indexed="64"/>
      </bottom>
      <diagonal/>
    </border>
    <border>
      <left style="thin">
        <color indexed="64"/>
      </left>
      <right style="thin">
        <color indexed="64"/>
      </right>
      <top style="thin">
        <color theme="1"/>
      </top>
      <bottom style="medium">
        <color indexed="64"/>
      </bottom>
      <diagonal/>
    </border>
    <border>
      <left style="thin">
        <color indexed="64"/>
      </left>
      <right style="medium">
        <color indexed="64"/>
      </right>
      <top style="thin">
        <color theme="1"/>
      </top>
      <bottom style="medium">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double">
        <color indexed="64"/>
      </right>
      <top style="thin">
        <color indexed="64"/>
      </top>
      <bottom/>
      <diagonal style="thin">
        <color indexed="64"/>
      </diagonal>
    </border>
    <border diagonalUp="1" diagonalDown="1">
      <left/>
      <right/>
      <top/>
      <bottom/>
      <diagonal style="thin">
        <color indexed="64"/>
      </diagonal>
    </border>
    <border diagonalUp="1" diagonalDown="1">
      <left/>
      <right style="double">
        <color indexed="64"/>
      </right>
      <top style="thin">
        <color indexed="64"/>
      </top>
      <bottom style="medium">
        <color indexed="64"/>
      </bottom>
      <diagonal style="thin">
        <color indexed="64"/>
      </diagonal>
    </border>
    <border diagonalUp="1" diagonalDown="1">
      <left style="thin">
        <color indexed="64"/>
      </left>
      <right/>
      <top/>
      <bottom style="medium">
        <color indexed="64"/>
      </bottom>
      <diagonal style="thin">
        <color indexed="64"/>
      </diagonal>
    </border>
    <border diagonalUp="1" diagonalDown="1">
      <left/>
      <right/>
      <top/>
      <bottom style="medium">
        <color indexed="64"/>
      </bottom>
      <diagonal style="thin">
        <color indexed="64"/>
      </diagonal>
    </border>
    <border diagonalUp="1" diagonalDown="1">
      <left/>
      <right style="thin">
        <color indexed="64"/>
      </right>
      <top/>
      <bottom style="medium">
        <color indexed="64"/>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style="medium">
        <color indexed="64"/>
      </top>
      <bottom/>
      <diagonal style="thin">
        <color indexed="64"/>
      </diagonal>
    </border>
    <border diagonalUp="1" diagonalDown="1">
      <left/>
      <right/>
      <top style="medium">
        <color indexed="64"/>
      </top>
      <bottom/>
      <diagonal style="thin">
        <color indexed="64"/>
      </diagonal>
    </border>
    <border diagonalUp="1" diagonalDown="1">
      <left/>
      <right style="thin">
        <color indexed="64"/>
      </right>
      <top style="medium">
        <color indexed="64"/>
      </top>
      <bottom/>
      <diagonal style="thin">
        <color indexed="64"/>
      </diagonal>
    </border>
    <border>
      <left style="medium">
        <color indexed="64"/>
      </left>
      <right/>
      <top style="medium">
        <color indexed="64"/>
      </top>
      <bottom/>
      <diagonal/>
    </border>
    <border diagonalUp="1" diagonalDown="1">
      <left style="thin">
        <color indexed="64"/>
      </left>
      <right style="thin">
        <color indexed="64"/>
      </right>
      <top style="hair">
        <color indexed="64"/>
      </top>
      <bottom style="hair">
        <color indexed="64"/>
      </bottom>
      <diagonal style="thin">
        <color indexed="64"/>
      </diagonal>
    </border>
    <border diagonalUp="1" diagonalDown="1">
      <left style="thin">
        <color indexed="64"/>
      </left>
      <right style="thin">
        <color indexed="64"/>
      </right>
      <top style="hair">
        <color indexed="64"/>
      </top>
      <bottom style="thin">
        <color indexed="64"/>
      </bottom>
      <diagonal style="thin">
        <color indexed="64"/>
      </diagonal>
    </border>
    <border>
      <left style="medium">
        <color indexed="64"/>
      </left>
      <right style="thin">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hair">
        <color indexed="64"/>
      </top>
      <bottom style="hair">
        <color indexed="64"/>
      </bottom>
      <diagonal/>
    </border>
    <border>
      <left style="hair">
        <color indexed="64"/>
      </left>
      <right/>
      <top/>
      <bottom/>
      <diagonal/>
    </border>
    <border>
      <left style="thin">
        <color indexed="64"/>
      </left>
      <right style="medium">
        <color indexed="64"/>
      </right>
      <top style="hair">
        <color indexed="64"/>
      </top>
      <bottom style="hair">
        <color indexed="64"/>
      </bottom>
      <diagonal/>
    </border>
  </borders>
  <cellStyleXfs count="169">
    <xf numFmtId="0" fontId="0" fillId="0" borderId="0">
      <alignment vertical="center"/>
    </xf>
    <xf numFmtId="0" fontId="1" fillId="0" borderId="0"/>
    <xf numFmtId="43" fontId="5" fillId="0" borderId="0" applyFont="0" applyFill="0" applyBorder="0" applyAlignment="0" applyProtection="0">
      <alignment vertical="center"/>
    </xf>
    <xf numFmtId="0" fontId="1" fillId="0" borderId="0"/>
    <xf numFmtId="9" fontId="5" fillId="0" borderId="0" applyFont="0" applyFill="0" applyBorder="0" applyAlignment="0" applyProtection="0">
      <alignment vertical="center"/>
    </xf>
    <xf numFmtId="0" fontId="1" fillId="0" borderId="0">
      <alignment vertical="center"/>
    </xf>
    <xf numFmtId="0" fontId="8" fillId="0" borderId="0">
      <alignment vertical="center"/>
    </xf>
    <xf numFmtId="0" fontId="9" fillId="0" borderId="0"/>
    <xf numFmtId="0" fontId="9" fillId="0" borderId="0" applyNumberFormat="0" applyFont="0" applyFill="0" applyBorder="0" applyAlignment="0" applyProtection="0"/>
    <xf numFmtId="0" fontId="1" fillId="0" borderId="0"/>
    <xf numFmtId="43" fontId="5" fillId="0" borderId="0" applyFont="0" applyFill="0" applyBorder="0" applyAlignment="0" applyProtection="0">
      <alignment vertical="center"/>
    </xf>
    <xf numFmtId="9" fontId="10" fillId="0" borderId="0" applyFont="0" applyFill="0" applyBorder="0" applyAlignment="0" applyProtection="0"/>
    <xf numFmtId="43" fontId="11" fillId="0" borderId="0" applyFont="0" applyFill="0" applyBorder="0" applyAlignment="0" applyProtection="0">
      <alignment vertical="center"/>
    </xf>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alignment vertical="center"/>
    </xf>
    <xf numFmtId="184" fontId="12" fillId="0" borderId="0" applyFont="0" applyFill="0" applyBorder="0" applyAlignment="0" applyProtection="0"/>
    <xf numFmtId="9" fontId="12" fillId="0" borderId="0" applyFont="0" applyFill="0" applyBorder="0" applyAlignment="0" applyProtection="0"/>
    <xf numFmtId="0" fontId="1" fillId="0" borderId="0"/>
    <xf numFmtId="0" fontId="1" fillId="0" borderId="0"/>
    <xf numFmtId="0" fontId="9" fillId="0" borderId="0"/>
    <xf numFmtId="0" fontId="21" fillId="0" borderId="0" applyFill="0" applyBorder="0" applyProtection="0">
      <alignment horizontal="center"/>
      <protection locked="0"/>
    </xf>
    <xf numFmtId="38" fontId="22" fillId="0" borderId="0" applyFont="0" applyFill="0" applyBorder="0" applyAlignment="0" applyProtection="0"/>
    <xf numFmtId="43" fontId="9" fillId="0" borderId="0" applyFont="0" applyFill="0" applyBorder="0" applyAlignment="0" applyProtection="0"/>
    <xf numFmtId="188" fontId="23" fillId="0" borderId="0" applyFill="0" applyBorder="0" applyProtection="0"/>
    <xf numFmtId="189" fontId="24" fillId="0" borderId="0" applyFill="0" applyBorder="0" applyProtection="0"/>
    <xf numFmtId="189" fontId="24" fillId="0" borderId="102" applyFill="0" applyProtection="0"/>
    <xf numFmtId="189" fontId="24" fillId="0" borderId="103" applyFill="0" applyProtection="0"/>
    <xf numFmtId="190" fontId="24" fillId="0" borderId="0" applyFill="0" applyBorder="0" applyProtection="0"/>
    <xf numFmtId="190" fontId="24" fillId="0" borderId="102" applyFill="0" applyProtection="0"/>
    <xf numFmtId="190" fontId="24" fillId="0" borderId="103" applyFill="0" applyProtection="0"/>
    <xf numFmtId="191" fontId="1" fillId="0" borderId="0" applyFont="0" applyFill="0" applyBorder="0" applyAlignment="0" applyProtection="0">
      <alignment vertical="center"/>
    </xf>
    <xf numFmtId="0" fontId="25" fillId="0" borderId="0" applyFill="0" applyBorder="0" applyProtection="0">
      <alignment horizontal="left"/>
    </xf>
    <xf numFmtId="14" fontId="26" fillId="13" borderId="1">
      <alignment horizontal="center" vertical="center" wrapText="1"/>
    </xf>
    <xf numFmtId="0" fontId="21" fillId="0" borderId="0" applyFill="0" applyAlignment="0" applyProtection="0">
      <protection locked="0"/>
    </xf>
    <xf numFmtId="0" fontId="27" fillId="0" borderId="0"/>
    <xf numFmtId="0" fontId="9" fillId="0" borderId="0"/>
    <xf numFmtId="192" fontId="9" fillId="0" borderId="0" applyFont="0" applyFill="0" applyBorder="0" applyAlignment="0" applyProtection="0"/>
    <xf numFmtId="0" fontId="28" fillId="0" borderId="0" applyBorder="0" applyProtection="0">
      <alignment horizontal="left"/>
    </xf>
    <xf numFmtId="0" fontId="29" fillId="0" borderId="0" applyFill="0" applyBorder="0" applyProtection="0">
      <alignment horizontal="left"/>
    </xf>
    <xf numFmtId="0" fontId="30" fillId="0" borderId="104" applyFill="0" applyBorder="0" applyProtection="0">
      <alignment horizontal="left" vertical="top"/>
    </xf>
    <xf numFmtId="0" fontId="31" fillId="0" borderId="0" applyFill="0" applyBorder="0" applyProtection="0">
      <alignment horizontal="left" vertical="top"/>
    </xf>
    <xf numFmtId="0" fontId="12" fillId="0" borderId="0"/>
    <xf numFmtId="0" fontId="8" fillId="0" borderId="0">
      <alignment vertical="center"/>
    </xf>
    <xf numFmtId="0" fontId="32" fillId="0" borderId="0">
      <alignment vertical="center"/>
    </xf>
    <xf numFmtId="0" fontId="9" fillId="0" borderId="0" applyNumberFormat="0" applyFont="0" applyFill="0" applyBorder="0" applyAlignment="0" applyProtection="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applyNumberFormat="0" applyFont="0" applyFill="0" applyBorder="0" applyAlignment="0" applyProtection="0"/>
    <xf numFmtId="0" fontId="12" fillId="0" borderId="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1" fillId="0" borderId="0"/>
    <xf numFmtId="0" fontId="9" fillId="0" borderId="0" applyNumberFormat="0" applyFont="0" applyFill="0" applyBorder="0" applyAlignment="0" applyProtection="0"/>
    <xf numFmtId="0" fontId="1" fillId="0" borderId="0"/>
    <xf numFmtId="0" fontId="5" fillId="0" borderId="0">
      <alignment vertical="center"/>
    </xf>
    <xf numFmtId="0" fontId="9" fillId="0" borderId="0" applyNumberFormat="0" applyFont="0" applyFill="0" applyBorder="0" applyAlignment="0" applyProtection="0"/>
    <xf numFmtId="0" fontId="5" fillId="0" borderId="0">
      <alignment vertical="center"/>
    </xf>
    <xf numFmtId="0" fontId="1" fillId="0" borderId="0">
      <alignment vertical="center"/>
    </xf>
    <xf numFmtId="0" fontId="32" fillId="0" borderId="0">
      <alignment vertical="center"/>
    </xf>
    <xf numFmtId="0" fontId="8" fillId="0" borderId="0">
      <alignment vertical="center"/>
    </xf>
    <xf numFmtId="0" fontId="8" fillId="0" borderId="0">
      <alignment vertical="center"/>
    </xf>
    <xf numFmtId="0" fontId="9" fillId="0" borderId="0" applyNumberFormat="0" applyFont="0" applyFill="0" applyBorder="0" applyAlignment="0" applyProtection="0"/>
    <xf numFmtId="0" fontId="12" fillId="0" borderId="0"/>
    <xf numFmtId="0" fontId="9" fillId="0" borderId="0" applyNumberFormat="0" applyFont="0" applyFill="0" applyBorder="0" applyAlignment="0" applyProtection="0"/>
    <xf numFmtId="0" fontId="9" fillId="0" borderId="0" applyNumberFormat="0" applyFont="0" applyFill="0" applyBorder="0" applyAlignment="0" applyProtection="0"/>
    <xf numFmtId="0" fontId="8" fillId="0" borderId="0">
      <alignment vertical="center"/>
    </xf>
    <xf numFmtId="0" fontId="1" fillId="0" borderId="0"/>
    <xf numFmtId="0" fontId="9" fillId="0" borderId="0" applyNumberFormat="0" applyFont="0" applyFill="0" applyBorder="0" applyAlignment="0" applyProtection="0"/>
    <xf numFmtId="0" fontId="8" fillId="0" borderId="0">
      <alignment vertical="center"/>
    </xf>
    <xf numFmtId="0" fontId="5" fillId="0" borderId="0"/>
    <xf numFmtId="0" fontId="9" fillId="0" borderId="0" applyNumberFormat="0" applyFont="0" applyFill="0" applyBorder="0" applyAlignment="0" applyProtection="0"/>
    <xf numFmtId="0" fontId="8" fillId="0" borderId="0">
      <alignment vertical="center"/>
    </xf>
    <xf numFmtId="0" fontId="9" fillId="0" borderId="0" applyNumberFormat="0" applyFont="0" applyFill="0" applyBorder="0" applyAlignment="0" applyProtection="0"/>
    <xf numFmtId="0" fontId="9" fillId="0" borderId="0" applyNumberFormat="0" applyFont="0" applyFill="0" applyBorder="0" applyAlignment="0" applyProtection="0"/>
    <xf numFmtId="0" fontId="8" fillId="0" borderId="0">
      <alignment vertical="center"/>
    </xf>
    <xf numFmtId="43" fontId="1" fillId="0" borderId="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9" fillId="0" borderId="0" applyNumberFormat="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9" fillId="0" borderId="0" applyNumberFormat="0" applyFont="0" applyFill="0" applyBorder="0" applyAlignment="0" applyProtection="0"/>
    <xf numFmtId="43" fontId="9" fillId="0" borderId="0" applyNumberFormat="0" applyFont="0" applyFill="0" applyBorder="0" applyAlignment="0" applyProtection="0"/>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9" fillId="0" borderId="0" applyNumberFormat="0" applyFont="0" applyFill="0" applyBorder="0" applyAlignment="0" applyProtection="0"/>
    <xf numFmtId="43" fontId="9" fillId="0" borderId="0" applyNumberFormat="0" applyFont="0" applyFill="0" applyBorder="0" applyAlignment="0" applyProtection="0"/>
    <xf numFmtId="43" fontId="9" fillId="0" borderId="0" applyNumberFormat="0" applyFont="0" applyFill="0" applyBorder="0" applyAlignment="0" applyProtection="0"/>
    <xf numFmtId="43" fontId="9" fillId="0" borderId="0" applyNumberFormat="0" applyFont="0" applyFill="0" applyBorder="0" applyAlignment="0" applyProtection="0"/>
    <xf numFmtId="43" fontId="9" fillId="0" borderId="0" applyNumberFormat="0" applyFont="0" applyFill="0" applyBorder="0" applyAlignment="0" applyProtection="0"/>
    <xf numFmtId="43" fontId="9" fillId="0" borderId="0" applyNumberFormat="0" applyFont="0" applyFill="0" applyBorder="0" applyAlignment="0" applyProtection="0"/>
    <xf numFmtId="43" fontId="9" fillId="0" borderId="0" applyNumberFormat="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193" fontId="35" fillId="0" borderId="0" applyFont="0" applyFill="0" applyBorder="0" applyAlignment="0" applyProtection="0"/>
    <xf numFmtId="43" fontId="9" fillId="0" borderId="0" applyNumberFormat="0" applyFont="0" applyFill="0" applyBorder="0" applyAlignment="0" applyProtection="0"/>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194" fontId="12" fillId="0" borderId="0" applyFont="0" applyFill="0" applyBorder="0" applyAlignment="0" applyProtection="0"/>
    <xf numFmtId="41" fontId="12" fillId="0" borderId="0" applyFont="0" applyFill="0" applyBorder="0" applyAlignment="0" applyProtection="0"/>
    <xf numFmtId="41" fontId="1" fillId="0" borderId="0" applyFont="0" applyFill="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7" fillId="14" borderId="0" applyNumberFormat="0" applyBorder="0" applyAlignment="0" applyProtection="0">
      <alignment vertical="center"/>
    </xf>
    <xf numFmtId="0" fontId="36" fillId="14" borderId="0" applyNumberFormat="0" applyBorder="0" applyAlignment="0" applyProtection="0">
      <alignment vertical="center"/>
    </xf>
    <xf numFmtId="0" fontId="37"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35" fillId="0" borderId="0" applyFont="0" applyFill="0" applyBorder="0" applyAlignment="0" applyProtection="0"/>
    <xf numFmtId="9" fontId="9" fillId="0" borderId="0" applyNumberFormat="0" applyFont="0" applyFill="0" applyBorder="0" applyAlignment="0" applyProtection="0"/>
    <xf numFmtId="9" fontId="5" fillId="0" borderId="0" applyFont="0" applyFill="0" applyBorder="0" applyAlignment="0" applyProtection="0">
      <alignment vertical="center"/>
    </xf>
    <xf numFmtId="38" fontId="22" fillId="0" borderId="0" applyFont="0" applyFill="0" applyBorder="0" applyAlignment="0" applyProtection="0"/>
    <xf numFmtId="195" fontId="38" fillId="0" borderId="0" applyFont="0" applyFill="0" applyBorder="0" applyAlignment="0" applyProtection="0"/>
    <xf numFmtId="6" fontId="38" fillId="0" borderId="0" applyFont="0" applyFill="0" applyBorder="0" applyAlignment="0" applyProtection="0"/>
    <xf numFmtId="0" fontId="39" fillId="0" borderId="0" applyNumberFormat="0" applyFill="0" applyBorder="0" applyAlignment="0" applyProtection="0">
      <alignment vertical="top"/>
      <protection locked="0"/>
    </xf>
    <xf numFmtId="0" fontId="40" fillId="0" borderId="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3" fillId="15" borderId="0" applyNumberFormat="0" applyBorder="0" applyAlignment="0" applyProtection="0">
      <alignment vertical="center"/>
    </xf>
    <xf numFmtId="0" fontId="41" fillId="15" borderId="0" applyNumberFormat="0" applyBorder="0" applyAlignment="0" applyProtection="0">
      <alignment vertical="center"/>
    </xf>
    <xf numFmtId="0" fontId="43"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cellStyleXfs>
  <cellXfs count="432">
    <xf numFmtId="0" fontId="0" fillId="0" borderId="0" xfId="0">
      <alignment vertical="center"/>
    </xf>
    <xf numFmtId="0" fontId="12" fillId="0" borderId="0" xfId="3" applyFont="1" applyBorder="1" applyAlignment="1" applyProtection="1">
      <alignment horizontal="center" vertical="center" wrapText="1"/>
    </xf>
    <xf numFmtId="0" fontId="12" fillId="0" borderId="0" xfId="3" applyFont="1" applyAlignment="1" applyProtection="1">
      <alignment vertical="center" wrapText="1"/>
    </xf>
    <xf numFmtId="0" fontId="12" fillId="0" borderId="0" xfId="1" applyFont="1" applyFill="1" applyAlignment="1" applyProtection="1">
      <alignment horizontal="left" wrapText="1"/>
    </xf>
    <xf numFmtId="0" fontId="12" fillId="0" borderId="0" xfId="14" quotePrefix="1" applyNumberFormat="1" applyFont="1" applyAlignment="1" applyProtection="1">
      <alignment horizontal="left" vertical="center" indent="2"/>
    </xf>
    <xf numFmtId="0" fontId="12" fillId="0" borderId="0" xfId="3" applyFont="1" applyAlignment="1" applyProtection="1">
      <alignment wrapText="1"/>
    </xf>
    <xf numFmtId="49" fontId="12" fillId="0" borderId="0" xfId="14" applyNumberFormat="1" applyFont="1" applyAlignment="1" applyProtection="1">
      <alignment horizontal="left" vertical="center" indent="2"/>
    </xf>
    <xf numFmtId="0" fontId="12" fillId="0" borderId="0" xfId="3" applyFont="1" applyAlignment="1" applyProtection="1">
      <alignment horizontal="right" vertical="center" wrapText="1"/>
    </xf>
    <xf numFmtId="0" fontId="13" fillId="0" borderId="4" xfId="3" applyFont="1" applyBorder="1" applyAlignment="1" applyProtection="1">
      <alignment horizontal="center" vertical="center" wrapText="1"/>
    </xf>
    <xf numFmtId="0" fontId="13" fillId="0" borderId="5" xfId="3" applyFont="1" applyBorder="1" applyAlignment="1" applyProtection="1">
      <alignment horizontal="center" vertical="center" wrapText="1"/>
    </xf>
    <xf numFmtId="0" fontId="13" fillId="0" borderId="6" xfId="3" applyFont="1" applyBorder="1" applyAlignment="1" applyProtection="1">
      <alignment horizontal="center" vertical="center" wrapText="1"/>
    </xf>
    <xf numFmtId="0" fontId="13" fillId="0" borderId="7" xfId="3" applyFont="1" applyBorder="1" applyAlignment="1" applyProtection="1">
      <alignment horizontal="center" vertical="center" wrapText="1"/>
    </xf>
    <xf numFmtId="0" fontId="12" fillId="0" borderId="8" xfId="3" applyFont="1" applyBorder="1" applyAlignment="1" applyProtection="1">
      <alignment vertical="center" wrapText="1"/>
    </xf>
    <xf numFmtId="10" fontId="12" fillId="0" borderId="10" xfId="16" applyNumberFormat="1" applyFont="1" applyBorder="1" applyAlignment="1" applyProtection="1">
      <alignment horizontal="center" vertical="center" wrapText="1"/>
    </xf>
    <xf numFmtId="0" fontId="12" fillId="0" borderId="11" xfId="3" applyFont="1" applyBorder="1" applyAlignment="1" applyProtection="1">
      <alignment horizontal="left" vertical="center" wrapText="1" indent="2"/>
    </xf>
    <xf numFmtId="10" fontId="12" fillId="0" borderId="13" xfId="16" applyNumberFormat="1" applyFont="1" applyBorder="1" applyAlignment="1" applyProtection="1">
      <alignment horizontal="center" vertical="center" wrapText="1"/>
    </xf>
    <xf numFmtId="10" fontId="12" fillId="0" borderId="14" xfId="16" applyNumberFormat="1" applyFont="1" applyBorder="1" applyAlignment="1" applyProtection="1">
      <alignment horizontal="center" vertical="center" wrapText="1"/>
    </xf>
    <xf numFmtId="10" fontId="12" fillId="0" borderId="17" xfId="16" applyNumberFormat="1" applyFont="1" applyBorder="1" applyAlignment="1" applyProtection="1">
      <alignment horizontal="center" vertical="center" wrapText="1"/>
    </xf>
    <xf numFmtId="0" fontId="12" fillId="0" borderId="11" xfId="3" applyFont="1" applyBorder="1" applyAlignment="1" applyProtection="1">
      <alignment vertical="center" wrapText="1"/>
    </xf>
    <xf numFmtId="0" fontId="12" fillId="0" borderId="11" xfId="3" applyFont="1" applyBorder="1" applyAlignment="1" applyProtection="1">
      <alignment horizontal="left" vertical="center" wrapText="1"/>
    </xf>
    <xf numFmtId="10" fontId="12" fillId="2" borderId="22" xfId="16" applyNumberFormat="1" applyFont="1" applyFill="1" applyBorder="1" applyAlignment="1" applyProtection="1">
      <alignment vertical="center" wrapText="1"/>
    </xf>
    <xf numFmtId="10" fontId="13" fillId="2" borderId="2" xfId="16" applyNumberFormat="1" applyFont="1" applyFill="1" applyBorder="1" applyAlignment="1" applyProtection="1">
      <alignment vertical="center" wrapText="1"/>
    </xf>
    <xf numFmtId="0" fontId="12" fillId="0" borderId="0" xfId="3" applyFont="1" applyFill="1" applyAlignment="1" applyProtection="1">
      <alignment vertical="center" wrapText="1"/>
    </xf>
    <xf numFmtId="0" fontId="12" fillId="0" borderId="0" xfId="13" applyFont="1" applyFill="1" applyAlignment="1" applyProtection="1">
      <alignment vertical="center"/>
      <protection locked="0"/>
    </xf>
    <xf numFmtId="0" fontId="4" fillId="0" borderId="0" xfId="3" applyFont="1" applyBorder="1" applyAlignment="1" applyProtection="1">
      <alignment horizontal="center" vertical="center" wrapText="1"/>
    </xf>
    <xf numFmtId="0" fontId="4" fillId="0" borderId="0" xfId="14" applyFont="1" applyAlignment="1" applyProtection="1">
      <alignment vertical="center"/>
    </xf>
    <xf numFmtId="183" fontId="12" fillId="0" borderId="0" xfId="17" applyNumberFormat="1" applyFont="1" applyAlignment="1" applyProtection="1">
      <alignment vertical="center" wrapText="1"/>
    </xf>
    <xf numFmtId="0" fontId="12" fillId="0" borderId="0" xfId="14" applyFont="1" applyAlignment="1" applyProtection="1">
      <alignment vertical="center" wrapText="1"/>
    </xf>
    <xf numFmtId="0" fontId="12" fillId="0" borderId="0" xfId="5" applyFont="1" applyAlignment="1">
      <alignment vertical="center" wrapText="1"/>
    </xf>
    <xf numFmtId="0" fontId="12" fillId="0" borderId="0" xfId="5" applyFont="1" applyAlignment="1">
      <alignment vertical="center"/>
    </xf>
    <xf numFmtId="0" fontId="12" fillId="0" borderId="15" xfId="3" applyFont="1" applyBorder="1" applyAlignment="1" applyProtection="1">
      <alignment vertical="center" wrapText="1"/>
    </xf>
    <xf numFmtId="0" fontId="12" fillId="0" borderId="84" xfId="3" applyFont="1" applyBorder="1" applyAlignment="1" applyProtection="1">
      <alignment vertical="center" wrapText="1"/>
    </xf>
    <xf numFmtId="10" fontId="12" fillId="0" borderId="85" xfId="16" applyNumberFormat="1" applyFont="1" applyBorder="1" applyAlignment="1" applyProtection="1">
      <alignment horizontal="center" vertical="center" wrapText="1"/>
    </xf>
    <xf numFmtId="10" fontId="12" fillId="0" borderId="86" xfId="16" applyNumberFormat="1" applyFont="1" applyBorder="1" applyAlignment="1" applyProtection="1">
      <alignment horizontal="center" vertical="center" wrapText="1"/>
    </xf>
    <xf numFmtId="10" fontId="12" fillId="0" borderId="16" xfId="16" applyNumberFormat="1" applyFont="1" applyFill="1" applyBorder="1" applyAlignment="1" applyProtection="1">
      <alignment horizontal="center" vertical="center" wrapText="1"/>
    </xf>
    <xf numFmtId="10" fontId="12" fillId="2" borderId="19" xfId="16" applyNumberFormat="1" applyFont="1" applyFill="1" applyBorder="1" applyAlignment="1" applyProtection="1">
      <alignment horizontal="center" vertical="center" wrapText="1"/>
    </xf>
    <xf numFmtId="10" fontId="12" fillId="2" borderId="85" xfId="16" applyNumberFormat="1" applyFont="1" applyFill="1" applyBorder="1" applyAlignment="1" applyProtection="1">
      <alignment vertical="center" wrapText="1"/>
    </xf>
    <xf numFmtId="10" fontId="12" fillId="2" borderId="87" xfId="16" applyNumberFormat="1" applyFont="1" applyFill="1" applyBorder="1" applyAlignment="1" applyProtection="1">
      <alignment vertical="center" wrapText="1"/>
    </xf>
    <xf numFmtId="10" fontId="12" fillId="2" borderId="89" xfId="16" applyNumberFormat="1" applyFont="1" applyFill="1" applyBorder="1" applyAlignment="1" applyProtection="1">
      <alignment vertical="center" wrapText="1"/>
    </xf>
    <xf numFmtId="0" fontId="7" fillId="0" borderId="23" xfId="3" applyFont="1" applyBorder="1" applyAlignment="1" applyProtection="1">
      <alignment vertical="center" wrapText="1"/>
    </xf>
    <xf numFmtId="176" fontId="13" fillId="11" borderId="24" xfId="15" applyNumberFormat="1" applyFont="1" applyFill="1" applyBorder="1" applyAlignment="1" applyProtection="1">
      <alignment horizontal="center" vertical="center" wrapText="1"/>
    </xf>
    <xf numFmtId="10" fontId="13" fillId="2" borderId="90" xfId="16" applyNumberFormat="1" applyFont="1" applyFill="1" applyBorder="1" applyAlignment="1" applyProtection="1">
      <alignment vertical="center" wrapText="1"/>
    </xf>
    <xf numFmtId="0" fontId="12" fillId="0" borderId="0" xfId="14" applyFont="1" applyFill="1" applyBorder="1" applyAlignment="1" applyProtection="1">
      <alignment vertical="center" wrapText="1"/>
    </xf>
    <xf numFmtId="185" fontId="12" fillId="0" borderId="0" xfId="14" applyNumberFormat="1" applyFont="1" applyFill="1" applyBorder="1" applyAlignment="1" applyProtection="1">
      <alignment horizontal="center" vertical="center" wrapText="1"/>
    </xf>
    <xf numFmtId="186" fontId="12" fillId="0" borderId="0" xfId="14" applyNumberFormat="1" applyFont="1" applyFill="1" applyBorder="1" applyAlignment="1" applyProtection="1">
      <alignment horizontal="center" vertical="center" wrapText="1"/>
    </xf>
    <xf numFmtId="0" fontId="12" fillId="0" borderId="0" xfId="1" applyFont="1" applyFill="1" applyAlignment="1">
      <alignment wrapText="1"/>
    </xf>
    <xf numFmtId="0" fontId="12" fillId="0" borderId="0" xfId="14" applyFont="1" applyFill="1" applyBorder="1" applyAlignment="1" applyProtection="1">
      <alignment horizontal="left" vertical="center"/>
    </xf>
    <xf numFmtId="0" fontId="13" fillId="0" borderId="0" xfId="14" applyFont="1" applyFill="1" applyBorder="1" applyAlignment="1" applyProtection="1">
      <alignment horizontal="left" vertical="center" wrapText="1"/>
    </xf>
    <xf numFmtId="0" fontId="13" fillId="0" borderId="0" xfId="14" applyFont="1" applyFill="1" applyBorder="1" applyAlignment="1" applyProtection="1">
      <alignment horizontal="center" vertical="center" wrapText="1"/>
    </xf>
    <xf numFmtId="0" fontId="12" fillId="0" borderId="0" xfId="14" applyFont="1" applyFill="1" applyAlignment="1" applyProtection="1">
      <alignment vertical="center" wrapText="1"/>
    </xf>
    <xf numFmtId="0" fontId="12" fillId="0" borderId="0" xfId="14" applyNumberFormat="1" applyFont="1" applyFill="1" applyBorder="1" applyAlignment="1" applyProtection="1">
      <alignment horizontal="right"/>
    </xf>
    <xf numFmtId="0" fontId="13" fillId="0" borderId="25" xfId="3" applyFont="1" applyFill="1" applyBorder="1" applyAlignment="1" applyProtection="1">
      <alignment horizontal="center" vertical="center" wrapText="1"/>
    </xf>
    <xf numFmtId="0" fontId="13" fillId="0" borderId="91" xfId="3" applyNumberFormat="1" applyFont="1" applyFill="1" applyBorder="1" applyAlignment="1" applyProtection="1">
      <alignment horizontal="center" vertical="center" wrapText="1"/>
    </xf>
    <xf numFmtId="0" fontId="13" fillId="0" borderId="6" xfId="3" applyNumberFormat="1" applyFont="1" applyFill="1" applyBorder="1" applyAlignment="1" applyProtection="1">
      <alignment horizontal="center" vertical="center" wrapText="1"/>
    </xf>
    <xf numFmtId="0" fontId="13" fillId="0" borderId="92" xfId="3" applyNumberFormat="1" applyFont="1" applyFill="1" applyBorder="1" applyAlignment="1" applyProtection="1">
      <alignment horizontal="center" vertical="center" wrapText="1"/>
    </xf>
    <xf numFmtId="0" fontId="12" fillId="0" borderId="93" xfId="3" applyFont="1" applyFill="1" applyBorder="1" applyAlignment="1" applyProtection="1">
      <alignment vertical="center" wrapText="1"/>
    </xf>
    <xf numFmtId="0" fontId="12" fillId="0" borderId="94" xfId="20" applyFont="1" applyFill="1" applyBorder="1" applyAlignment="1" applyProtection="1">
      <alignment horizontal="left" vertical="center" wrapText="1"/>
      <protection locked="0"/>
    </xf>
    <xf numFmtId="180" fontId="12" fillId="0" borderId="52" xfId="15" applyNumberFormat="1" applyFont="1" applyFill="1" applyBorder="1" applyAlignment="1" applyProtection="1">
      <alignment horizontal="center" vertical="center" wrapText="1"/>
    </xf>
    <xf numFmtId="0" fontId="12" fillId="0" borderId="11" xfId="20" applyFont="1" applyFill="1" applyBorder="1" applyAlignment="1" applyProtection="1">
      <alignment vertical="center" wrapText="1"/>
    </xf>
    <xf numFmtId="0" fontId="12" fillId="0" borderId="95" xfId="3" applyFont="1" applyFill="1" applyBorder="1" applyAlignment="1" applyProtection="1">
      <alignment horizontal="left" vertical="center" wrapText="1"/>
    </xf>
    <xf numFmtId="176" fontId="12" fillId="0" borderId="12" xfId="15" applyNumberFormat="1" applyFont="1" applyFill="1" applyBorder="1" applyAlignment="1" applyProtection="1">
      <alignment horizontal="right" vertical="center" wrapText="1"/>
    </xf>
    <xf numFmtId="180" fontId="12" fillId="0" borderId="13" xfId="15" applyNumberFormat="1" applyFont="1" applyFill="1" applyBorder="1" applyAlignment="1" applyProtection="1">
      <alignment horizontal="center" vertical="center" wrapText="1"/>
    </xf>
    <xf numFmtId="176" fontId="12" fillId="0" borderId="14" xfId="15" applyNumberFormat="1" applyFont="1" applyFill="1" applyBorder="1" applyAlignment="1" applyProtection="1">
      <alignment horizontal="right" vertical="center" wrapText="1"/>
    </xf>
    <xf numFmtId="0" fontId="12" fillId="0" borderId="96" xfId="3" applyFont="1" applyFill="1" applyBorder="1" applyAlignment="1" applyProtection="1">
      <alignment vertical="center" wrapText="1"/>
    </xf>
    <xf numFmtId="0" fontId="12" fillId="0" borderId="96" xfId="20" applyFont="1" applyFill="1" applyBorder="1" applyAlignment="1" applyProtection="1">
      <alignment vertical="center" wrapText="1"/>
    </xf>
    <xf numFmtId="0" fontId="12" fillId="0" borderId="95" xfId="20" applyFont="1" applyFill="1" applyBorder="1" applyAlignment="1" applyProtection="1">
      <alignment horizontal="left" vertical="center" wrapText="1"/>
      <protection locked="0"/>
    </xf>
    <xf numFmtId="0" fontId="12" fillId="0" borderId="0" xfId="20" applyFont="1" applyFill="1" applyBorder="1" applyAlignment="1" applyProtection="1">
      <alignment vertical="center" wrapText="1"/>
    </xf>
    <xf numFmtId="0" fontId="12" fillId="0" borderId="96" xfId="20" applyFont="1" applyFill="1" applyBorder="1" applyAlignment="1" applyProtection="1">
      <alignment horizontal="left" vertical="center" wrapText="1"/>
    </xf>
    <xf numFmtId="0" fontId="17" fillId="0" borderId="95" xfId="3" applyFont="1" applyFill="1" applyBorder="1" applyAlignment="1" applyProtection="1">
      <alignment horizontal="left" vertical="center" wrapText="1"/>
    </xf>
    <xf numFmtId="0" fontId="12" fillId="12" borderId="95" xfId="20" applyFont="1" applyFill="1" applyBorder="1" applyAlignment="1" applyProtection="1">
      <alignment horizontal="left" vertical="center" wrapText="1"/>
      <protection locked="0"/>
    </xf>
    <xf numFmtId="180" fontId="12" fillId="0" borderId="98" xfId="15" applyNumberFormat="1" applyFont="1" applyFill="1" applyBorder="1" applyAlignment="1" applyProtection="1">
      <alignment horizontal="center" vertical="center" wrapText="1"/>
    </xf>
    <xf numFmtId="0" fontId="12" fillId="0" borderId="95" xfId="20" applyFont="1" applyFill="1" applyBorder="1" applyAlignment="1" applyProtection="1">
      <alignment vertical="center" wrapText="1"/>
    </xf>
    <xf numFmtId="180" fontId="12" fillId="0" borderId="55" xfId="15" applyNumberFormat="1" applyFont="1" applyFill="1" applyBorder="1" applyAlignment="1" applyProtection="1">
      <alignment horizontal="center" vertical="center" wrapText="1"/>
    </xf>
    <xf numFmtId="0" fontId="12" fillId="0" borderId="56" xfId="20" applyFont="1" applyFill="1" applyBorder="1" applyAlignment="1" applyProtection="1">
      <alignment vertical="center" wrapText="1"/>
    </xf>
    <xf numFmtId="0" fontId="12" fillId="0" borderId="99" xfId="20" applyFont="1" applyFill="1" applyBorder="1" applyAlignment="1" applyProtection="1">
      <alignment horizontal="left" vertical="center" wrapText="1"/>
      <protection locked="0"/>
    </xf>
    <xf numFmtId="176" fontId="12" fillId="0" borderId="100" xfId="15" applyNumberFormat="1" applyFont="1" applyFill="1" applyBorder="1" applyAlignment="1" applyProtection="1">
      <alignment horizontal="right" vertical="center" wrapText="1"/>
    </xf>
    <xf numFmtId="180" fontId="12" fillId="0" borderId="101" xfId="15" applyNumberFormat="1" applyFont="1" applyFill="1" applyBorder="1" applyAlignment="1" applyProtection="1">
      <alignment horizontal="center" vertical="center" wrapText="1"/>
    </xf>
    <xf numFmtId="176" fontId="12" fillId="0" borderId="57" xfId="15" applyNumberFormat="1" applyFont="1" applyFill="1" applyBorder="1" applyAlignment="1" applyProtection="1">
      <alignment horizontal="right" vertical="center" wrapText="1"/>
    </xf>
    <xf numFmtId="0" fontId="13" fillId="0" borderId="23" xfId="3" applyFont="1" applyFill="1" applyBorder="1" applyAlignment="1" applyProtection="1">
      <alignment vertical="center" wrapText="1"/>
    </xf>
    <xf numFmtId="187" fontId="13" fillId="0" borderId="80" xfId="3" applyNumberFormat="1" applyFont="1" applyFill="1" applyBorder="1" applyAlignment="1" applyProtection="1">
      <alignment horizontal="center" vertical="center" wrapText="1"/>
    </xf>
    <xf numFmtId="180" fontId="13" fillId="0" borderId="90" xfId="15" applyNumberFormat="1" applyFont="1" applyFill="1" applyBorder="1" applyAlignment="1" applyProtection="1">
      <alignment horizontal="center" vertical="center" wrapText="1"/>
    </xf>
    <xf numFmtId="0" fontId="12" fillId="0" borderId="0" xfId="20" applyFont="1" applyFill="1" applyBorder="1" applyAlignment="1" applyProtection="1">
      <alignment vertical="center"/>
    </xf>
    <xf numFmtId="176" fontId="12" fillId="17" borderId="83" xfId="15" applyNumberFormat="1" applyFont="1" applyFill="1" applyBorder="1" applyAlignment="1" applyProtection="1">
      <alignment horizontal="center" vertical="center" wrapText="1"/>
    </xf>
    <xf numFmtId="176" fontId="12" fillId="17" borderId="9" xfId="15" applyNumberFormat="1" applyFont="1" applyFill="1" applyBorder="1" applyAlignment="1" applyProtection="1">
      <alignment horizontal="center" vertical="center" wrapText="1"/>
    </xf>
    <xf numFmtId="176" fontId="12" fillId="17" borderId="12" xfId="15" applyNumberFormat="1" applyFont="1" applyFill="1" applyBorder="1" applyAlignment="1" applyProtection="1">
      <alignment horizontal="center" vertical="center" wrapText="1"/>
    </xf>
    <xf numFmtId="176" fontId="12" fillId="17" borderId="88" xfId="15" applyNumberFormat="1" applyFont="1" applyFill="1" applyBorder="1" applyAlignment="1" applyProtection="1">
      <alignment horizontal="center" vertical="center" wrapText="1"/>
    </xf>
    <xf numFmtId="176" fontId="12" fillId="18" borderId="9" xfId="15" applyNumberFormat="1" applyFont="1" applyFill="1" applyBorder="1" applyAlignment="1" applyProtection="1">
      <alignment horizontal="center" vertical="center" wrapText="1"/>
    </xf>
    <xf numFmtId="176" fontId="12" fillId="18" borderId="18" xfId="15" applyNumberFormat="1" applyFont="1" applyFill="1" applyBorder="1" applyAlignment="1" applyProtection="1">
      <alignment horizontal="center" vertical="center" wrapText="1"/>
    </xf>
    <xf numFmtId="176" fontId="12" fillId="18" borderId="12" xfId="15" applyNumberFormat="1" applyFont="1" applyFill="1" applyBorder="1" applyAlignment="1" applyProtection="1">
      <alignment horizontal="center" vertical="center" wrapText="1"/>
    </xf>
    <xf numFmtId="0" fontId="44" fillId="0" borderId="15" xfId="3" applyFont="1" applyBorder="1" applyAlignment="1" applyProtection="1">
      <alignment vertical="center" wrapText="1"/>
    </xf>
    <xf numFmtId="0" fontId="44" fillId="0" borderId="21" xfId="3" applyFont="1" applyBorder="1" applyAlignment="1" applyProtection="1">
      <alignment horizontal="left" vertical="center" wrapText="1"/>
    </xf>
    <xf numFmtId="0" fontId="13" fillId="0" borderId="105" xfId="3" applyNumberFormat="1" applyFont="1" applyFill="1" applyBorder="1" applyAlignment="1" applyProtection="1">
      <alignment horizontal="center" vertical="center" wrapText="1"/>
    </xf>
    <xf numFmtId="176" fontId="12" fillId="17" borderId="106" xfId="15" applyNumberFormat="1" applyFont="1" applyFill="1" applyBorder="1" applyAlignment="1" applyProtection="1">
      <alignment horizontal="center" vertical="center" wrapText="1"/>
    </xf>
    <xf numFmtId="176" fontId="12" fillId="17" borderId="24" xfId="15" applyNumberFormat="1" applyFont="1" applyFill="1" applyBorder="1" applyAlignment="1" applyProtection="1">
      <alignment horizontal="center" vertical="center" wrapText="1"/>
    </xf>
    <xf numFmtId="176" fontId="12" fillId="17" borderId="82" xfId="15" applyNumberFormat="1" applyFont="1" applyFill="1" applyBorder="1" applyAlignment="1" applyProtection="1">
      <alignment horizontal="center" vertical="center" wrapText="1"/>
    </xf>
    <xf numFmtId="0" fontId="13" fillId="3" borderId="28" xfId="6" applyFont="1" applyFill="1" applyBorder="1" applyAlignment="1">
      <alignment horizontal="center" vertical="center"/>
    </xf>
    <xf numFmtId="176" fontId="12" fillId="18" borderId="28" xfId="12" applyNumberFormat="1" applyFont="1" applyFill="1" applyBorder="1" applyAlignment="1">
      <alignment horizontal="center" vertical="center"/>
    </xf>
    <xf numFmtId="176" fontId="12" fillId="18" borderId="9" xfId="15" applyNumberFormat="1" applyFont="1" applyFill="1" applyBorder="1" applyAlignment="1" applyProtection="1">
      <alignment horizontal="right" vertical="center" wrapText="1"/>
    </xf>
    <xf numFmtId="176" fontId="12" fillId="18" borderId="12" xfId="15" applyNumberFormat="1" applyFont="1" applyFill="1" applyBorder="1" applyAlignment="1" applyProtection="1">
      <alignment horizontal="right" vertical="center" wrapText="1"/>
    </xf>
    <xf numFmtId="176" fontId="12" fillId="18" borderId="97" xfId="15" applyNumberFormat="1" applyFont="1" applyFill="1" applyBorder="1" applyAlignment="1" applyProtection="1">
      <alignment horizontal="right" vertical="center" wrapText="1"/>
    </xf>
    <xf numFmtId="0" fontId="13" fillId="3" borderId="28" xfId="0" applyFont="1" applyFill="1" applyBorder="1" applyAlignment="1">
      <alignment horizontal="center" vertical="center"/>
    </xf>
    <xf numFmtId="0" fontId="47" fillId="0" borderId="0" xfId="0" applyFont="1" applyFill="1">
      <alignment vertical="center"/>
    </xf>
    <xf numFmtId="0" fontId="13" fillId="0" borderId="0" xfId="0" applyFont="1" applyFill="1" applyAlignment="1">
      <alignment horizontal="right" vertical="center"/>
    </xf>
    <xf numFmtId="0" fontId="12" fillId="0" borderId="0" xfId="0" applyFont="1" applyFill="1">
      <alignment vertical="center"/>
    </xf>
    <xf numFmtId="0" fontId="13" fillId="0" borderId="104" xfId="6" applyFont="1" applyFill="1" applyBorder="1" applyAlignment="1">
      <alignment horizontal="center" vertical="center"/>
    </xf>
    <xf numFmtId="0" fontId="13" fillId="0" borderId="0" xfId="6" applyFont="1" applyFill="1" applyBorder="1" applyAlignment="1">
      <alignment horizontal="center" vertical="center"/>
    </xf>
    <xf numFmtId="176" fontId="12" fillId="0" borderId="104" xfId="12" applyNumberFormat="1" applyFont="1" applyFill="1" applyBorder="1" applyAlignment="1">
      <alignment vertical="center"/>
    </xf>
    <xf numFmtId="176" fontId="12" fillId="0" borderId="0" xfId="12" applyNumberFormat="1" applyFont="1" applyFill="1" applyBorder="1" applyAlignment="1">
      <alignment vertical="center"/>
    </xf>
    <xf numFmtId="0" fontId="13" fillId="0" borderId="0" xfId="0" applyFont="1" applyFill="1" applyBorder="1" applyAlignment="1">
      <alignment horizontal="center" vertical="center"/>
    </xf>
    <xf numFmtId="176" fontId="12" fillId="0" borderId="0" xfId="12" applyNumberFormat="1" applyFont="1" applyFill="1" applyBorder="1" applyAlignment="1">
      <alignment horizontal="center" vertical="center"/>
    </xf>
    <xf numFmtId="0" fontId="13" fillId="0" borderId="0" xfId="0" applyFont="1" applyFill="1">
      <alignment vertical="center"/>
    </xf>
    <xf numFmtId="0" fontId="12" fillId="0" borderId="0" xfId="0" applyFont="1">
      <alignment vertical="center"/>
    </xf>
    <xf numFmtId="0" fontId="12" fillId="0" borderId="0" xfId="1" applyFont="1"/>
    <xf numFmtId="176" fontId="12" fillId="16" borderId="63" xfId="12" applyNumberFormat="1" applyFont="1" applyFill="1" applyBorder="1" applyAlignment="1" applyProtection="1">
      <alignment horizontal="center" vertical="center" wrapText="1"/>
    </xf>
    <xf numFmtId="0" fontId="12" fillId="0" borderId="0" xfId="13" applyFont="1" applyFill="1" applyBorder="1" applyAlignment="1" applyProtection="1">
      <alignment vertical="center"/>
      <protection locked="0"/>
    </xf>
    <xf numFmtId="0" fontId="12" fillId="0" borderId="0" xfId="14" applyNumberFormat="1" applyFont="1" applyFill="1" applyBorder="1" applyAlignment="1" applyProtection="1">
      <alignment horizontal="center" vertical="center"/>
    </xf>
    <xf numFmtId="0" fontId="12" fillId="0" borderId="0" xfId="20" applyFont="1" applyFill="1" applyBorder="1" applyAlignment="1" applyProtection="1">
      <alignment horizontal="left" vertical="center"/>
    </xf>
    <xf numFmtId="0" fontId="12" fillId="0" borderId="28" xfId="20" applyFont="1" applyFill="1" applyBorder="1" applyAlignment="1" applyProtection="1">
      <alignment horizontal="center" vertical="center" wrapText="1"/>
    </xf>
    <xf numFmtId="0" fontId="24" fillId="0" borderId="28" xfId="1" quotePrefix="1" applyFont="1" applyBorder="1" applyAlignment="1">
      <alignment horizontal="center"/>
    </xf>
    <xf numFmtId="0" fontId="24" fillId="0" borderId="28" xfId="21" quotePrefix="1" applyFont="1" applyBorder="1" applyAlignment="1">
      <alignment horizontal="center" vertical="center"/>
    </xf>
    <xf numFmtId="0" fontId="24" fillId="18" borderId="28" xfId="1" applyFont="1" applyFill="1" applyBorder="1" applyAlignment="1">
      <alignment horizontal="center"/>
    </xf>
    <xf numFmtId="0" fontId="24" fillId="16" borderId="28" xfId="1" applyFont="1" applyFill="1" applyBorder="1" applyAlignment="1">
      <alignment horizontal="center"/>
    </xf>
    <xf numFmtId="0" fontId="49" fillId="0" borderId="0" xfId="1" applyFont="1"/>
    <xf numFmtId="0" fontId="12" fillId="0" borderId="0" xfId="20" applyFont="1" applyFill="1" applyBorder="1" applyAlignment="1" applyProtection="1">
      <alignment horizontal="left" vertical="center" wrapText="1"/>
    </xf>
    <xf numFmtId="0" fontId="12" fillId="0" borderId="0" xfId="1" applyFont="1" applyBorder="1" applyAlignment="1">
      <alignment horizontal="center"/>
    </xf>
    <xf numFmtId="0" fontId="12" fillId="0" borderId="28" xfId="1" applyFont="1" applyBorder="1" applyAlignment="1">
      <alignment horizontal="center" vertical="center" wrapText="1"/>
    </xf>
    <xf numFmtId="176" fontId="24" fillId="16" borderId="28" xfId="15" applyNumberFormat="1" applyFont="1" applyFill="1" applyBorder="1" applyAlignment="1" applyProtection="1">
      <alignment horizontal="center" vertical="center" wrapText="1"/>
    </xf>
    <xf numFmtId="0" fontId="24" fillId="0" borderId="0" xfId="1" applyFont="1" applyFill="1" applyAlignment="1"/>
    <xf numFmtId="0" fontId="24" fillId="0" borderId="0" xfId="1" applyFont="1" applyAlignment="1"/>
    <xf numFmtId="0" fontId="24" fillId="0" borderId="0" xfId="1" applyFont="1"/>
    <xf numFmtId="0" fontId="13" fillId="0" borderId="31" xfId="1" applyFont="1" applyBorder="1" applyAlignment="1">
      <alignment horizontal="center"/>
    </xf>
    <xf numFmtId="0" fontId="13" fillId="0" borderId="26" xfId="1" applyFont="1" applyBorder="1" applyAlignment="1">
      <alignment horizontal="center"/>
    </xf>
    <xf numFmtId="0" fontId="13" fillId="0" borderId="0" xfId="1" applyFont="1" applyBorder="1" applyAlignment="1">
      <alignment horizontal="center"/>
    </xf>
    <xf numFmtId="0" fontId="12" fillId="0" borderId="0" xfId="1" applyFont="1" applyAlignment="1">
      <alignment wrapText="1"/>
    </xf>
    <xf numFmtId="182" fontId="12" fillId="0" borderId="53" xfId="14" quotePrefix="1" applyNumberFormat="1" applyFont="1" applyFill="1" applyBorder="1" applyAlignment="1" applyProtection="1">
      <alignment horizontal="center" vertical="center" wrapText="1"/>
      <protection locked="0"/>
    </xf>
    <xf numFmtId="182" fontId="12" fillId="0" borderId="53" xfId="14" quotePrefix="1" applyNumberFormat="1" applyFont="1" applyFill="1" applyBorder="1" applyAlignment="1" applyProtection="1">
      <alignment horizontal="center" vertical="center" wrapText="1"/>
    </xf>
    <xf numFmtId="182" fontId="12" fillId="0" borderId="22" xfId="14" quotePrefix="1" applyNumberFormat="1" applyFont="1" applyFill="1" applyBorder="1" applyAlignment="1" applyProtection="1">
      <alignment horizontal="center" vertical="center" wrapText="1"/>
    </xf>
    <xf numFmtId="182" fontId="12" fillId="0" borderId="0" xfId="14" quotePrefix="1" applyNumberFormat="1" applyFont="1" applyFill="1" applyBorder="1" applyAlignment="1" applyProtection="1">
      <alignment horizontal="center" vertical="center" wrapText="1"/>
    </xf>
    <xf numFmtId="0" fontId="12" fillId="0" borderId="15" xfId="3" applyFont="1" applyFill="1" applyBorder="1" applyAlignment="1" applyProtection="1">
      <alignment horizontal="left" vertical="center"/>
    </xf>
    <xf numFmtId="176" fontId="12" fillId="0" borderId="54" xfId="12" applyNumberFormat="1" applyFont="1" applyFill="1" applyBorder="1" applyAlignment="1" applyProtection="1">
      <alignment horizontal="center" vertical="center" wrapText="1"/>
      <protection locked="0"/>
    </xf>
    <xf numFmtId="182" fontId="12" fillId="0" borderId="16" xfId="14" applyNumberFormat="1" applyFont="1" applyFill="1" applyBorder="1" applyAlignment="1" applyProtection="1">
      <alignment horizontal="center" vertical="center" wrapText="1"/>
    </xf>
    <xf numFmtId="176" fontId="12" fillId="0" borderId="17" xfId="12" applyNumberFormat="1" applyFont="1" applyFill="1" applyBorder="1" applyAlignment="1" applyProtection="1">
      <alignment horizontal="center" vertical="center" wrapText="1"/>
    </xf>
    <xf numFmtId="176" fontId="12" fillId="0" borderId="0" xfId="12" applyNumberFormat="1" applyFont="1" applyFill="1" applyBorder="1" applyAlignment="1" applyProtection="1">
      <alignment horizontal="center" vertical="center" wrapText="1"/>
    </xf>
    <xf numFmtId="0" fontId="12" fillId="0" borderId="11" xfId="3" applyFont="1" applyFill="1" applyBorder="1" applyAlignment="1" applyProtection="1">
      <alignment horizontal="left" vertical="center"/>
    </xf>
    <xf numFmtId="176" fontId="12" fillId="0" borderId="55" xfId="12" applyNumberFormat="1" applyFont="1" applyFill="1" applyBorder="1" applyAlignment="1" applyProtection="1">
      <alignment horizontal="center" vertical="center" wrapText="1"/>
      <protection locked="0"/>
    </xf>
    <xf numFmtId="182" fontId="12" fillId="0" borderId="13" xfId="14" applyNumberFormat="1" applyFont="1" applyFill="1" applyBorder="1" applyAlignment="1" applyProtection="1">
      <alignment horizontal="center" vertical="center" wrapText="1"/>
    </xf>
    <xf numFmtId="176" fontId="12" fillId="0" borderId="14" xfId="12" applyNumberFormat="1" applyFont="1" applyFill="1" applyBorder="1" applyAlignment="1" applyProtection="1">
      <alignment horizontal="center" vertical="center" wrapText="1"/>
    </xf>
    <xf numFmtId="0" fontId="12" fillId="0" borderId="0" xfId="14" applyFont="1" applyFill="1" applyAlignment="1" applyProtection="1">
      <alignment vertical="center"/>
    </xf>
    <xf numFmtId="176" fontId="13" fillId="0" borderId="0" xfId="12" applyNumberFormat="1" applyFont="1" applyFill="1" applyBorder="1" applyAlignment="1" applyProtection="1">
      <alignment horizontal="center" vertical="center" wrapText="1"/>
    </xf>
    <xf numFmtId="0" fontId="13" fillId="0" borderId="31" xfId="3" applyNumberFormat="1" applyFont="1" applyFill="1" applyBorder="1" applyAlignment="1" applyProtection="1">
      <alignment horizontal="center" vertical="center" wrapText="1"/>
    </xf>
    <xf numFmtId="0" fontId="13" fillId="8" borderId="26" xfId="3" applyNumberFormat="1" applyFont="1" applyFill="1" applyBorder="1" applyAlignment="1" applyProtection="1">
      <alignment horizontal="center" vertical="center" wrapText="1"/>
    </xf>
    <xf numFmtId="0" fontId="13" fillId="0" borderId="28" xfId="3" quotePrefix="1" applyNumberFormat="1" applyFont="1" applyFill="1" applyBorder="1" applyAlignment="1" applyProtection="1">
      <alignment horizontal="center" vertical="center" wrapText="1"/>
    </xf>
    <xf numFmtId="0" fontId="13" fillId="0" borderId="38" xfId="3" quotePrefix="1" applyNumberFormat="1" applyFont="1" applyFill="1" applyBorder="1" applyAlignment="1" applyProtection="1">
      <alignment horizontal="center" vertical="center" wrapText="1"/>
    </xf>
    <xf numFmtId="0" fontId="13" fillId="0" borderId="38" xfId="3" applyNumberFormat="1" applyFont="1" applyFill="1" applyBorder="1" applyAlignment="1" applyProtection="1">
      <alignment horizontal="center" vertical="center" wrapText="1"/>
    </xf>
    <xf numFmtId="0" fontId="13" fillId="8" borderId="29" xfId="3" quotePrefix="1" applyNumberFormat="1" applyFont="1" applyFill="1" applyBorder="1" applyAlignment="1" applyProtection="1">
      <alignment horizontal="center" vertical="center" wrapText="1"/>
    </xf>
    <xf numFmtId="0" fontId="13" fillId="0" borderId="15" xfId="3" applyFont="1" applyFill="1" applyBorder="1" applyAlignment="1" applyProtection="1">
      <alignment horizontal="justify" vertical="center"/>
    </xf>
    <xf numFmtId="0" fontId="12" fillId="8" borderId="58" xfId="14" applyFont="1" applyFill="1" applyBorder="1" applyAlignment="1" applyProtection="1">
      <alignment horizontal="left" vertical="center" wrapText="1"/>
      <protection locked="0"/>
    </xf>
    <xf numFmtId="182" fontId="12" fillId="8" borderId="59" xfId="14" applyNumberFormat="1" applyFont="1" applyFill="1" applyBorder="1" applyAlignment="1" applyProtection="1">
      <alignment horizontal="center" vertical="center" wrapText="1"/>
    </xf>
    <xf numFmtId="182" fontId="12" fillId="8" borderId="68" xfId="14" applyNumberFormat="1" applyFont="1" applyFill="1" applyBorder="1" applyAlignment="1" applyProtection="1">
      <alignment horizontal="center" vertical="center" wrapText="1"/>
    </xf>
    <xf numFmtId="182" fontId="12" fillId="8" borderId="19" xfId="14" applyNumberFormat="1" applyFont="1" applyFill="1" applyBorder="1" applyAlignment="1" applyProtection="1">
      <alignment horizontal="center" vertical="center" wrapText="1"/>
    </xf>
    <xf numFmtId="0" fontId="12" fillId="0" borderId="11" xfId="3" applyFont="1" applyFill="1" applyBorder="1" applyAlignment="1" applyProtection="1">
      <alignment horizontal="left" vertical="center" indent="2"/>
    </xf>
    <xf numFmtId="176" fontId="12" fillId="16" borderId="13" xfId="12" applyNumberFormat="1" applyFont="1" applyFill="1" applyBorder="1" applyAlignment="1" applyProtection="1">
      <alignment horizontal="center" vertical="center" wrapText="1"/>
    </xf>
    <xf numFmtId="176" fontId="12" fillId="0" borderId="13" xfId="12" applyNumberFormat="1" applyFont="1" applyFill="1" applyBorder="1" applyAlignment="1" applyProtection="1">
      <alignment horizontal="center" vertical="center" wrapText="1"/>
    </xf>
    <xf numFmtId="179" fontId="24" fillId="8" borderId="60" xfId="3" applyNumberFormat="1" applyFont="1" applyFill="1" applyBorder="1" applyAlignment="1" applyProtection="1">
      <alignment vertical="center"/>
    </xf>
    <xf numFmtId="176" fontId="12" fillId="16" borderId="16" xfId="12" applyNumberFormat="1" applyFont="1" applyFill="1" applyBorder="1" applyAlignment="1" applyProtection="1">
      <alignment horizontal="center" vertical="center" wrapText="1"/>
    </xf>
    <xf numFmtId="0" fontId="13" fillId="0" borderId="11" xfId="3" applyFont="1" applyFill="1" applyBorder="1" applyAlignment="1" applyProtection="1">
      <alignment horizontal="left" vertical="center"/>
    </xf>
    <xf numFmtId="0" fontId="12" fillId="8" borderId="61" xfId="14" applyFont="1" applyFill="1" applyBorder="1" applyAlignment="1" applyProtection="1">
      <alignment horizontal="left" vertical="center" wrapText="1"/>
      <protection locked="0"/>
    </xf>
    <xf numFmtId="182" fontId="12" fillId="8" borderId="61" xfId="14" applyNumberFormat="1" applyFont="1" applyFill="1" applyBorder="1" applyAlignment="1" applyProtection="1">
      <alignment horizontal="center" vertical="center" wrapText="1"/>
    </xf>
    <xf numFmtId="182" fontId="12" fillId="8" borderId="30" xfId="14" applyNumberFormat="1" applyFont="1" applyFill="1" applyBorder="1" applyAlignment="1" applyProtection="1">
      <alignment horizontal="center" vertical="center" wrapText="1"/>
    </xf>
    <xf numFmtId="0" fontId="12" fillId="0" borderId="62" xfId="3" applyFont="1" applyFill="1" applyBorder="1" applyAlignment="1" applyProtection="1">
      <alignment horizontal="left" vertical="center" indent="2"/>
    </xf>
    <xf numFmtId="182" fontId="12" fillId="0" borderId="63" xfId="14" applyNumberFormat="1" applyFont="1" applyFill="1" applyBorder="1" applyAlignment="1" applyProtection="1">
      <alignment horizontal="center" vertical="center" wrapText="1"/>
    </xf>
    <xf numFmtId="176" fontId="12" fillId="0" borderId="63" xfId="12" applyNumberFormat="1" applyFont="1" applyFill="1" applyBorder="1" applyAlignment="1" applyProtection="1">
      <alignment horizontal="center" vertical="center" wrapText="1"/>
    </xf>
    <xf numFmtId="179" fontId="24" fillId="8" borderId="64" xfId="3" applyNumberFormat="1" applyFont="1" applyFill="1" applyBorder="1" applyAlignment="1" applyProtection="1">
      <alignment vertical="center"/>
    </xf>
    <xf numFmtId="0" fontId="12" fillId="0" borderId="0" xfId="7" applyFont="1" applyFill="1" applyAlignment="1"/>
    <xf numFmtId="0" fontId="12" fillId="0" borderId="0" xfId="1" applyFont="1" applyFill="1"/>
    <xf numFmtId="0" fontId="51" fillId="0" borderId="95" xfId="20" applyFont="1" applyFill="1" applyBorder="1" applyAlignment="1" applyProtection="1">
      <alignment horizontal="left" vertical="center" wrapText="1"/>
      <protection locked="0"/>
    </xf>
    <xf numFmtId="0" fontId="56" fillId="0" borderId="0" xfId="0" applyFont="1">
      <alignment vertical="center"/>
    </xf>
    <xf numFmtId="0" fontId="57" fillId="0" borderId="0" xfId="0" applyFont="1">
      <alignment vertical="center"/>
    </xf>
    <xf numFmtId="0" fontId="51" fillId="0" borderId="0" xfId="0" applyFont="1">
      <alignment vertical="center"/>
    </xf>
    <xf numFmtId="14" fontId="57" fillId="0" borderId="0" xfId="0" applyNumberFormat="1" applyFont="1" applyFill="1" applyAlignment="1">
      <alignment horizontal="left" vertical="center"/>
    </xf>
    <xf numFmtId="0" fontId="58" fillId="0" borderId="0" xfId="0" applyFont="1">
      <alignment vertical="center"/>
    </xf>
    <xf numFmtId="14" fontId="59" fillId="0" borderId="0" xfId="0" applyNumberFormat="1" applyFont="1" applyFill="1" applyAlignment="1">
      <alignment horizontal="left" vertical="center"/>
    </xf>
    <xf numFmtId="0" fontId="60" fillId="0" borderId="0" xfId="0" applyFont="1">
      <alignment vertical="center"/>
    </xf>
    <xf numFmtId="0" fontId="60" fillId="0" borderId="0" xfId="0" applyFont="1" applyAlignment="1">
      <alignment horizontal="right" vertical="center"/>
    </xf>
    <xf numFmtId="0" fontId="61" fillId="3" borderId="28" xfId="0" applyFont="1" applyFill="1" applyBorder="1" applyAlignment="1">
      <alignment horizontal="center" vertical="center"/>
    </xf>
    <xf numFmtId="0" fontId="60" fillId="0" borderId="28" xfId="0" applyFont="1" applyBorder="1" applyAlignment="1">
      <alignment horizontal="center" vertical="center"/>
    </xf>
    <xf numFmtId="179" fontId="60" fillId="18" borderId="28" xfId="0" applyNumberFormat="1" applyFont="1" applyFill="1" applyBorder="1">
      <alignment vertical="center"/>
    </xf>
    <xf numFmtId="179" fontId="51" fillId="0" borderId="0" xfId="0" applyNumberFormat="1" applyFont="1">
      <alignment vertical="center"/>
    </xf>
    <xf numFmtId="179" fontId="51" fillId="18" borderId="28" xfId="0" applyNumberFormat="1" applyFont="1" applyFill="1" applyBorder="1">
      <alignment vertical="center"/>
    </xf>
    <xf numFmtId="179" fontId="51" fillId="18" borderId="75" xfId="0" applyNumberFormat="1" applyFont="1" applyFill="1" applyBorder="1">
      <alignment vertical="center"/>
    </xf>
    <xf numFmtId="179" fontId="51" fillId="10" borderId="75" xfId="0" applyNumberFormat="1" applyFont="1" applyFill="1" applyBorder="1">
      <alignment vertical="center"/>
    </xf>
    <xf numFmtId="0" fontId="61" fillId="0" borderId="0" xfId="0" applyFont="1">
      <alignment vertical="center"/>
    </xf>
    <xf numFmtId="9" fontId="60" fillId="0" borderId="0" xfId="0" applyNumberFormat="1" applyFont="1">
      <alignment vertical="center"/>
    </xf>
    <xf numFmtId="179" fontId="60" fillId="0" borderId="0" xfId="0" applyNumberFormat="1" applyFont="1">
      <alignment vertical="center"/>
    </xf>
    <xf numFmtId="179" fontId="51" fillId="0" borderId="0" xfId="0" applyNumberFormat="1" applyFont="1" applyFill="1">
      <alignment vertical="center"/>
    </xf>
    <xf numFmtId="0" fontId="51" fillId="0" borderId="0" xfId="0" applyFont="1" applyFill="1">
      <alignment vertical="center"/>
    </xf>
    <xf numFmtId="0" fontId="61" fillId="0" borderId="0" xfId="0" applyFont="1" applyFill="1" applyBorder="1">
      <alignment vertical="center"/>
    </xf>
    <xf numFmtId="179" fontId="60" fillId="0" borderId="0" xfId="0" applyNumberFormat="1" applyFont="1" applyFill="1" applyBorder="1">
      <alignment vertical="center"/>
    </xf>
    <xf numFmtId="176" fontId="12" fillId="21" borderId="28" xfId="12" applyNumberFormat="1" applyFont="1" applyFill="1" applyBorder="1" applyAlignment="1">
      <alignment vertical="center"/>
    </xf>
    <xf numFmtId="197" fontId="51" fillId="21" borderId="28" xfId="0" applyNumberFormat="1" applyFont="1" applyFill="1" applyBorder="1">
      <alignment vertical="center"/>
    </xf>
    <xf numFmtId="0" fontId="62" fillId="0" borderId="0" xfId="0" applyFont="1" applyFill="1">
      <alignment vertical="center"/>
    </xf>
    <xf numFmtId="0" fontId="13" fillId="0" borderId="28" xfId="0" applyFont="1" applyFill="1" applyBorder="1" applyAlignment="1">
      <alignment horizontal="center" vertical="center"/>
    </xf>
    <xf numFmtId="0" fontId="12" fillId="0" borderId="0" xfId="0" applyFont="1" applyAlignment="1"/>
    <xf numFmtId="0" fontId="13" fillId="0" borderId="28" xfId="0" applyFont="1" applyBorder="1" applyAlignment="1">
      <alignment horizontal="center" vertical="center"/>
    </xf>
    <xf numFmtId="0" fontId="13" fillId="0" borderId="0" xfId="0" applyFont="1">
      <alignment vertical="center"/>
    </xf>
    <xf numFmtId="0" fontId="63" fillId="0" borderId="0" xfId="0" applyFont="1">
      <alignment vertical="center"/>
    </xf>
    <xf numFmtId="0" fontId="63" fillId="0" borderId="0" xfId="0" applyFont="1" applyFill="1">
      <alignment vertical="center"/>
    </xf>
    <xf numFmtId="0" fontId="61" fillId="0" borderId="0" xfId="0" applyFont="1" applyAlignment="1"/>
    <xf numFmtId="176" fontId="51" fillId="0" borderId="0" xfId="0" applyNumberFormat="1" applyFont="1">
      <alignment vertical="center"/>
    </xf>
    <xf numFmtId="0" fontId="13" fillId="0" borderId="0" xfId="0" applyFont="1" applyAlignment="1">
      <alignment horizontal="right" vertical="center"/>
    </xf>
    <xf numFmtId="0" fontId="13" fillId="0" borderId="0" xfId="0" applyFont="1" applyFill="1" applyBorder="1" applyAlignment="1">
      <alignment vertical="center"/>
    </xf>
    <xf numFmtId="0" fontId="60" fillId="3" borderId="35" xfId="0" applyFont="1" applyFill="1" applyBorder="1" applyAlignment="1">
      <alignment horizontal="center" vertical="center" wrapText="1"/>
    </xf>
    <xf numFmtId="0" fontId="60" fillId="3" borderId="35" xfId="0" applyFont="1" applyFill="1" applyBorder="1" applyAlignment="1">
      <alignment horizontal="center" vertical="center"/>
    </xf>
    <xf numFmtId="0" fontId="60" fillId="0" borderId="39" xfId="0" applyFont="1" applyBorder="1" applyAlignment="1">
      <alignment horizontal="center" vertical="center"/>
    </xf>
    <xf numFmtId="181" fontId="60" fillId="16" borderId="38" xfId="0" applyNumberFormat="1" applyFont="1" applyFill="1" applyBorder="1">
      <alignment vertical="center"/>
    </xf>
    <xf numFmtId="181" fontId="60" fillId="16" borderId="45" xfId="0" applyNumberFormat="1" applyFont="1" applyFill="1" applyBorder="1">
      <alignment vertical="center"/>
    </xf>
    <xf numFmtId="181" fontId="60" fillId="16" borderId="44" xfId="0" applyNumberFormat="1" applyFont="1" applyFill="1" applyBorder="1">
      <alignment vertical="center"/>
    </xf>
    <xf numFmtId="181" fontId="60" fillId="16" borderId="69" xfId="0" applyNumberFormat="1" applyFont="1" applyFill="1" applyBorder="1">
      <alignment vertical="center"/>
    </xf>
    <xf numFmtId="0" fontId="71" fillId="0" borderId="39" xfId="0" applyFont="1" applyBorder="1" applyAlignment="1">
      <alignment horizontal="center" vertical="center"/>
    </xf>
    <xf numFmtId="181" fontId="60" fillId="0" borderId="128" xfId="0" applyNumberFormat="1" applyFont="1" applyBorder="1">
      <alignment vertical="center"/>
    </xf>
    <xf numFmtId="181" fontId="60" fillId="0" borderId="129" xfId="0" applyNumberFormat="1" applyFont="1" applyBorder="1">
      <alignment vertical="center"/>
    </xf>
    <xf numFmtId="0" fontId="60" fillId="5" borderId="37" xfId="0" applyFont="1" applyFill="1" applyBorder="1" applyAlignment="1">
      <alignment horizontal="center" vertical="center" wrapText="1"/>
    </xf>
    <xf numFmtId="0" fontId="60" fillId="5" borderId="37" xfId="0" applyFont="1" applyFill="1" applyBorder="1" applyAlignment="1">
      <alignment horizontal="center" vertical="center"/>
    </xf>
    <xf numFmtId="0" fontId="60" fillId="0" borderId="32" xfId="0" applyFont="1" applyBorder="1" applyAlignment="1">
      <alignment horizontal="center" vertical="center"/>
    </xf>
    <xf numFmtId="181" fontId="60" fillId="16" borderId="78" xfId="0" applyNumberFormat="1" applyFont="1" applyFill="1" applyBorder="1">
      <alignment vertical="center"/>
    </xf>
    <xf numFmtId="181" fontId="60" fillId="16" borderId="33" xfId="0" applyNumberFormat="1" applyFont="1" applyFill="1" applyBorder="1">
      <alignment vertical="center"/>
    </xf>
    <xf numFmtId="181" fontId="60" fillId="16" borderId="34" xfId="0" applyNumberFormat="1" applyFont="1" applyFill="1" applyBorder="1">
      <alignment vertical="center"/>
    </xf>
    <xf numFmtId="180" fontId="60" fillId="0" borderId="37" xfId="12" applyNumberFormat="1" applyFont="1" applyFill="1" applyBorder="1" applyAlignment="1">
      <alignment horizontal="center" vertical="center" wrapText="1"/>
    </xf>
    <xf numFmtId="180" fontId="60" fillId="0" borderId="74" xfId="12" applyNumberFormat="1" applyFont="1" applyFill="1" applyBorder="1" applyAlignment="1">
      <alignment horizontal="center" vertical="center" wrapText="1"/>
    </xf>
    <xf numFmtId="177" fontId="12" fillId="5" borderId="37" xfId="0" applyNumberFormat="1" applyFont="1" applyFill="1" applyBorder="1" applyAlignment="1">
      <alignment horizontal="center" vertical="center"/>
    </xf>
    <xf numFmtId="0" fontId="70" fillId="0" borderId="0" xfId="0" applyFont="1" applyAlignment="1"/>
    <xf numFmtId="177" fontId="51" fillId="5" borderId="37" xfId="0" applyNumberFormat="1" applyFont="1" applyFill="1" applyBorder="1" applyAlignment="1">
      <alignment horizontal="center" vertical="center"/>
    </xf>
    <xf numFmtId="2" fontId="51" fillId="0" borderId="28" xfId="0" applyNumberFormat="1" applyFont="1" applyBorder="1">
      <alignment vertical="center"/>
    </xf>
    <xf numFmtId="181" fontId="60" fillId="16" borderId="41" xfId="0" applyNumberFormat="1" applyFont="1" applyFill="1" applyBorder="1">
      <alignment vertical="center"/>
    </xf>
    <xf numFmtId="181" fontId="60" fillId="16" borderId="50" xfId="0" applyNumberFormat="1" applyFont="1" applyFill="1" applyBorder="1">
      <alignment vertical="center"/>
    </xf>
    <xf numFmtId="181" fontId="60" fillId="16" borderId="36" xfId="0" applyNumberFormat="1" applyFont="1" applyFill="1" applyBorder="1">
      <alignment vertical="center"/>
    </xf>
    <xf numFmtId="181" fontId="60" fillId="16" borderId="28" xfId="0" applyNumberFormat="1" applyFont="1" applyFill="1" applyBorder="1">
      <alignment vertical="center"/>
    </xf>
    <xf numFmtId="181" fontId="60" fillId="16" borderId="29" xfId="0" applyNumberFormat="1" applyFont="1" applyFill="1" applyBorder="1">
      <alignment vertical="center"/>
    </xf>
    <xf numFmtId="0" fontId="71" fillId="0" borderId="32" xfId="0" applyFont="1" applyBorder="1" applyAlignment="1">
      <alignment horizontal="center" vertical="center"/>
    </xf>
    <xf numFmtId="181" fontId="60" fillId="0" borderId="121" xfId="0" applyNumberFormat="1" applyFont="1" applyBorder="1">
      <alignment vertical="center"/>
    </xf>
    <xf numFmtId="0" fontId="60" fillId="0" borderId="20" xfId="0" applyFont="1" applyFill="1" applyBorder="1">
      <alignment vertical="center"/>
    </xf>
    <xf numFmtId="181" fontId="60" fillId="18" borderId="28" xfId="0" applyNumberFormat="1" applyFont="1" applyFill="1" applyBorder="1">
      <alignment vertical="center"/>
    </xf>
    <xf numFmtId="181" fontId="60" fillId="18" borderId="29" xfId="0" applyNumberFormat="1" applyFont="1" applyFill="1" applyBorder="1">
      <alignment vertical="center"/>
    </xf>
    <xf numFmtId="0" fontId="60" fillId="4" borderId="32" xfId="0" applyFont="1" applyFill="1" applyBorder="1">
      <alignment vertical="center"/>
    </xf>
    <xf numFmtId="0" fontId="69" fillId="9" borderId="0" xfId="0" applyFont="1" applyFill="1">
      <alignment vertical="center"/>
    </xf>
    <xf numFmtId="0" fontId="72" fillId="9" borderId="0" xfId="0" applyFont="1" applyFill="1">
      <alignment vertical="center"/>
    </xf>
    <xf numFmtId="0" fontId="63" fillId="9" borderId="0" xfId="0" applyFont="1" applyFill="1" applyAlignment="1">
      <alignment horizontal="right" vertical="center"/>
    </xf>
    <xf numFmtId="0" fontId="73" fillId="9" borderId="0" xfId="0" applyFont="1" applyFill="1">
      <alignment vertical="center"/>
    </xf>
    <xf numFmtId="0" fontId="63" fillId="3" borderId="40" xfId="6" applyFont="1" applyFill="1" applyBorder="1" applyAlignment="1">
      <alignment horizontal="center" vertical="center"/>
    </xf>
    <xf numFmtId="0" fontId="63" fillId="3" borderId="37" xfId="0" applyFont="1" applyFill="1" applyBorder="1" applyAlignment="1">
      <alignment horizontal="center" vertical="center"/>
    </xf>
    <xf numFmtId="0" fontId="63" fillId="3" borderId="113" xfId="0" applyFont="1" applyFill="1" applyBorder="1" applyAlignment="1">
      <alignment horizontal="center" vertical="center"/>
    </xf>
    <xf numFmtId="0" fontId="73" fillId="20" borderId="28" xfId="6" applyFont="1" applyFill="1" applyBorder="1" applyAlignment="1">
      <alignment horizontal="center" vertical="center"/>
    </xf>
    <xf numFmtId="196" fontId="73" fillId="16" borderId="114" xfId="12" applyNumberFormat="1" applyFont="1" applyFill="1" applyBorder="1">
      <alignment vertical="center"/>
    </xf>
    <xf numFmtId="196" fontId="73" fillId="16" borderId="125" xfId="12" applyNumberFormat="1" applyFont="1" applyFill="1" applyBorder="1">
      <alignment vertical="center"/>
    </xf>
    <xf numFmtId="196" fontId="73" fillId="16" borderId="126" xfId="12" applyNumberFormat="1" applyFont="1" applyFill="1" applyBorder="1">
      <alignment vertical="center"/>
    </xf>
    <xf numFmtId="196" fontId="73" fillId="16" borderId="127" xfId="12" applyNumberFormat="1" applyFont="1" applyFill="1" applyBorder="1">
      <alignment vertical="center"/>
    </xf>
    <xf numFmtId="0" fontId="73" fillId="0" borderId="28" xfId="70" applyFont="1" applyFill="1" applyBorder="1" applyAlignment="1">
      <alignment horizontal="center" vertical="center"/>
    </xf>
    <xf numFmtId="180" fontId="73" fillId="0" borderId="28" xfId="12" applyNumberFormat="1" applyFont="1" applyFill="1" applyBorder="1" applyAlignment="1">
      <alignment vertical="center"/>
    </xf>
    <xf numFmtId="0" fontId="63" fillId="9" borderId="0" xfId="0" applyFont="1" applyFill="1" applyBorder="1" applyAlignment="1">
      <alignment horizontal="center" vertical="center"/>
    </xf>
    <xf numFmtId="176" fontId="73" fillId="9" borderId="0" xfId="12" applyNumberFormat="1" applyFont="1" applyFill="1" applyBorder="1" applyAlignment="1">
      <alignment horizontal="center" vertical="center"/>
    </xf>
    <xf numFmtId="176" fontId="73" fillId="9" borderId="0" xfId="12" applyNumberFormat="1" applyFont="1" applyFill="1" applyBorder="1" applyAlignment="1">
      <alignment vertical="center"/>
    </xf>
    <xf numFmtId="0" fontId="73" fillId="9" borderId="0" xfId="70" applyFont="1" applyFill="1" applyAlignment="1">
      <alignment vertical="center"/>
    </xf>
    <xf numFmtId="0" fontId="73" fillId="20" borderId="35" xfId="6" applyFont="1" applyFill="1" applyBorder="1" applyAlignment="1">
      <alignment horizontal="center" vertical="center"/>
    </xf>
    <xf numFmtId="0" fontId="73" fillId="9" borderId="104" xfId="6" applyFont="1" applyFill="1" applyBorder="1" applyAlignment="1">
      <alignment horizontal="center" vertical="center"/>
    </xf>
    <xf numFmtId="0" fontId="63" fillId="3" borderId="31" xfId="6" applyFont="1" applyFill="1" applyBorder="1" applyAlignment="1">
      <alignment horizontal="center" vertical="center"/>
    </xf>
    <xf numFmtId="0" fontId="73" fillId="0" borderId="28" xfId="6" applyFont="1" applyFill="1" applyBorder="1" applyAlignment="1">
      <alignment horizontal="center" vertical="center"/>
    </xf>
    <xf numFmtId="180" fontId="73" fillId="0" borderId="28" xfId="12" applyNumberFormat="1" applyFont="1" applyFill="1" applyBorder="1">
      <alignment vertical="center"/>
    </xf>
    <xf numFmtId="180" fontId="73" fillId="9" borderId="104" xfId="12" applyNumberFormat="1" applyFont="1" applyFill="1" applyBorder="1" applyAlignment="1">
      <alignment vertical="center"/>
    </xf>
    <xf numFmtId="0" fontId="63" fillId="3" borderId="28" xfId="6" applyFont="1" applyFill="1" applyBorder="1" applyAlignment="1">
      <alignment horizontal="center" vertical="center"/>
    </xf>
    <xf numFmtId="0" fontId="63" fillId="3" borderId="28" xfId="0" applyFont="1" applyFill="1" applyBorder="1" applyAlignment="1">
      <alignment horizontal="center" vertical="center"/>
    </xf>
    <xf numFmtId="0" fontId="63" fillId="3" borderId="29" xfId="0" applyFont="1" applyFill="1" applyBorder="1" applyAlignment="1">
      <alignment horizontal="center" vertical="center"/>
    </xf>
    <xf numFmtId="196" fontId="73" fillId="16" borderId="45" xfId="12" applyNumberFormat="1" applyFont="1" applyFill="1" applyBorder="1">
      <alignment vertical="center"/>
    </xf>
    <xf numFmtId="196" fontId="73" fillId="18" borderId="28" xfId="12" applyNumberFormat="1" applyFont="1" applyFill="1" applyBorder="1" applyAlignment="1">
      <alignment horizontal="center" vertical="center"/>
    </xf>
    <xf numFmtId="196" fontId="73" fillId="18" borderId="29" xfId="12" applyNumberFormat="1" applyFont="1" applyFill="1" applyBorder="1" applyAlignment="1">
      <alignment horizontal="center" vertical="center"/>
    </xf>
    <xf numFmtId="196" fontId="73" fillId="16" borderId="33" xfId="0" applyNumberFormat="1" applyFont="1" applyFill="1" applyBorder="1">
      <alignment vertical="center"/>
    </xf>
    <xf numFmtId="196" fontId="73" fillId="16" borderId="34" xfId="0" applyNumberFormat="1" applyFont="1" applyFill="1" applyBorder="1">
      <alignment vertical="center"/>
    </xf>
    <xf numFmtId="181" fontId="60" fillId="0" borderId="70" xfId="0" applyNumberFormat="1" applyFont="1" applyBorder="1">
      <alignment vertical="center"/>
    </xf>
    <xf numFmtId="181" fontId="60" fillId="0" borderId="71" xfId="0" applyNumberFormat="1" applyFont="1" applyBorder="1">
      <alignment vertical="center"/>
    </xf>
    <xf numFmtId="0" fontId="60" fillId="0" borderId="4" xfId="0" applyFont="1" applyBorder="1" applyAlignment="1">
      <alignment horizontal="center" vertical="center"/>
    </xf>
    <xf numFmtId="0" fontId="73" fillId="20" borderId="28" xfId="6" applyFont="1" applyFill="1" applyBorder="1" applyAlignment="1">
      <alignment horizontal="center" vertical="center" wrapText="1"/>
    </xf>
    <xf numFmtId="0" fontId="60" fillId="0" borderId="0" xfId="0" applyFont="1" applyFill="1">
      <alignment vertical="center"/>
    </xf>
    <xf numFmtId="0" fontId="73" fillId="0" borderId="0" xfId="0" applyFont="1" applyFill="1">
      <alignment vertical="center"/>
    </xf>
    <xf numFmtId="0" fontId="73" fillId="0" borderId="0" xfId="70" applyFont="1" applyFill="1" applyAlignment="1">
      <alignment vertical="center"/>
    </xf>
    <xf numFmtId="0" fontId="73" fillId="0" borderId="104" xfId="6" applyFont="1" applyFill="1" applyBorder="1" applyAlignment="1">
      <alignment vertical="center"/>
    </xf>
    <xf numFmtId="43" fontId="73" fillId="0" borderId="104" xfId="12" applyFont="1" applyFill="1" applyBorder="1" applyAlignment="1">
      <alignment vertical="center"/>
    </xf>
    <xf numFmtId="0" fontId="64" fillId="3" borderId="35" xfId="6" applyFont="1" applyFill="1" applyBorder="1" applyAlignment="1">
      <alignment horizontal="center" vertical="center"/>
    </xf>
    <xf numFmtId="0" fontId="75" fillId="0" borderId="0" xfId="0" applyFont="1" applyFill="1">
      <alignment vertical="center"/>
    </xf>
    <xf numFmtId="0" fontId="7" fillId="3" borderId="28" xfId="6" applyFont="1" applyFill="1" applyBorder="1" applyAlignment="1">
      <alignment horizontal="center" vertical="center"/>
    </xf>
    <xf numFmtId="0" fontId="76" fillId="9" borderId="0" xfId="0" applyFont="1" applyFill="1">
      <alignment vertical="center"/>
    </xf>
    <xf numFmtId="0" fontId="77" fillId="0" borderId="0" xfId="0" applyFont="1" applyAlignment="1"/>
    <xf numFmtId="0" fontId="78" fillId="0" borderId="0" xfId="1" applyFont="1"/>
    <xf numFmtId="0" fontId="78" fillId="0" borderId="0" xfId="14" applyFont="1" applyAlignment="1">
      <alignment horizontal="left" vertical="center"/>
    </xf>
    <xf numFmtId="0" fontId="78" fillId="0" borderId="0" xfId="14" applyFont="1" applyAlignment="1">
      <alignment horizontal="center" vertical="center"/>
    </xf>
    <xf numFmtId="0" fontId="78" fillId="0" borderId="0" xfId="14" applyFont="1" applyAlignment="1">
      <alignment horizontal="right"/>
    </xf>
    <xf numFmtId="0" fontId="79" fillId="0" borderId="140" xfId="3" applyFont="1" applyBorder="1" applyAlignment="1">
      <alignment horizontal="center" vertical="center"/>
    </xf>
    <xf numFmtId="0" fontId="79" fillId="0" borderId="91" xfId="3" applyFont="1" applyBorder="1" applyAlignment="1">
      <alignment horizontal="center" vertical="center"/>
    </xf>
    <xf numFmtId="0" fontId="79" fillId="0" borderId="40" xfId="3" applyFont="1" applyBorder="1" applyAlignment="1">
      <alignment horizontal="center" vertical="center"/>
    </xf>
    <xf numFmtId="0" fontId="79" fillId="0" borderId="31" xfId="3" applyFont="1" applyBorder="1" applyAlignment="1">
      <alignment horizontal="center" vertical="center" wrapText="1"/>
    </xf>
    <xf numFmtId="0" fontId="79" fillId="0" borderId="31" xfId="3" applyFont="1" applyBorder="1" applyAlignment="1">
      <alignment horizontal="center" vertical="center"/>
    </xf>
    <xf numFmtId="0" fontId="79" fillId="0" borderId="7" xfId="3" applyFont="1" applyBorder="1" applyAlignment="1">
      <alignment horizontal="center" vertical="center"/>
    </xf>
    <xf numFmtId="0" fontId="78" fillId="0" borderId="96" xfId="3" applyFont="1" applyBorder="1" applyAlignment="1">
      <alignment horizontal="left" vertical="center"/>
    </xf>
    <xf numFmtId="0" fontId="78" fillId="0" borderId="95" xfId="3" applyFont="1" applyBorder="1" applyAlignment="1">
      <alignment horizontal="left" vertical="center"/>
    </xf>
    <xf numFmtId="198" fontId="80" fillId="0" borderId="141" xfId="3" applyNumberFormat="1" applyFont="1" applyBorder="1" applyAlignment="1">
      <alignment horizontal="center" vertical="center"/>
    </xf>
    <xf numFmtId="186" fontId="80" fillId="0" borderId="95" xfId="3" applyNumberFormat="1" applyFont="1" applyBorder="1" applyAlignment="1">
      <alignment horizontal="center" vertical="center"/>
    </xf>
    <xf numFmtId="0" fontId="78" fillId="0" borderId="96" xfId="3" applyFont="1" applyBorder="1" applyAlignment="1">
      <alignment horizontal="left" vertical="center" indent="2"/>
    </xf>
    <xf numFmtId="0" fontId="78" fillId="0" borderId="96" xfId="3" applyFont="1" applyBorder="1" applyAlignment="1">
      <alignment vertical="center"/>
    </xf>
    <xf numFmtId="0" fontId="78" fillId="0" borderId="95" xfId="3" applyFont="1" applyBorder="1" applyAlignment="1">
      <alignment horizontal="left" vertical="center" wrapText="1"/>
    </xf>
    <xf numFmtId="198" fontId="80" fillId="0" borderId="142" xfId="3" applyNumberFormat="1" applyFont="1" applyBorder="1" applyAlignment="1">
      <alignment horizontal="center" vertical="center"/>
    </xf>
    <xf numFmtId="0" fontId="79" fillId="0" borderId="23" xfId="3" applyFont="1" applyBorder="1" applyAlignment="1">
      <alignment vertical="center"/>
    </xf>
    <xf numFmtId="0" fontId="78" fillId="0" borderId="80" xfId="3" applyFont="1" applyBorder="1" applyAlignment="1">
      <alignment vertical="center"/>
    </xf>
    <xf numFmtId="198" fontId="80" fillId="0" borderId="80" xfId="3" applyNumberFormat="1" applyFont="1" applyBorder="1" applyAlignment="1">
      <alignment horizontal="center" vertical="center"/>
    </xf>
    <xf numFmtId="0" fontId="12" fillId="0" borderId="143" xfId="3" applyFont="1" applyFill="1" applyBorder="1" applyAlignment="1" applyProtection="1">
      <alignment horizontal="left" vertical="center"/>
    </xf>
    <xf numFmtId="176" fontId="12" fillId="0" borderId="144" xfId="12" applyNumberFormat="1" applyFont="1" applyFill="1" applyBorder="1" applyAlignment="1" applyProtection="1">
      <alignment horizontal="center" vertical="center" wrapText="1"/>
      <protection locked="0"/>
    </xf>
    <xf numFmtId="176" fontId="12" fillId="0" borderId="145" xfId="12" applyNumberFormat="1" applyFont="1" applyFill="1" applyBorder="1" applyAlignment="1" applyProtection="1">
      <alignment horizontal="center" vertical="center" wrapText="1"/>
    </xf>
    <xf numFmtId="0" fontId="13" fillId="0" borderId="146" xfId="3" applyFont="1" applyFill="1" applyBorder="1" applyAlignment="1" applyProtection="1">
      <alignment horizontal="left" vertical="center"/>
    </xf>
    <xf numFmtId="176" fontId="13" fillId="6" borderId="147" xfId="12" applyNumberFormat="1" applyFont="1" applyFill="1" applyBorder="1" applyAlignment="1" applyProtection="1">
      <alignment horizontal="center" vertical="center" wrapText="1"/>
    </xf>
    <xf numFmtId="182" fontId="12" fillId="7" borderId="148" xfId="14" applyNumberFormat="1" applyFont="1" applyFill="1" applyBorder="1" applyAlignment="1" applyProtection="1">
      <alignment horizontal="center" vertical="center" wrapText="1"/>
    </xf>
    <xf numFmtId="176" fontId="13" fillId="6" borderId="150" xfId="12" applyNumberFormat="1" applyFont="1" applyFill="1" applyBorder="1" applyAlignment="1" applyProtection="1">
      <alignment horizontal="center" vertical="center" wrapText="1"/>
    </xf>
    <xf numFmtId="182" fontId="12" fillId="7" borderId="151" xfId="14" applyNumberFormat="1" applyFont="1" applyFill="1" applyBorder="1" applyAlignment="1" applyProtection="1">
      <alignment horizontal="center" vertical="center" wrapText="1"/>
    </xf>
    <xf numFmtId="176" fontId="13" fillId="6" borderId="148" xfId="12" applyNumberFormat="1" applyFont="1" applyFill="1" applyBorder="1" applyAlignment="1" applyProtection="1">
      <alignment horizontal="center" vertical="center" wrapText="1"/>
    </xf>
    <xf numFmtId="176" fontId="13" fillId="6" borderId="151" xfId="12" applyNumberFormat="1" applyFont="1" applyFill="1" applyBorder="1" applyAlignment="1" applyProtection="1">
      <alignment horizontal="center" vertical="center" wrapText="1"/>
    </xf>
    <xf numFmtId="176" fontId="80" fillId="0" borderId="30" xfId="12" applyNumberFormat="1" applyFont="1" applyBorder="1" applyAlignment="1">
      <alignment horizontal="right" vertical="center"/>
    </xf>
    <xf numFmtId="176" fontId="12" fillId="18" borderId="12" xfId="12" applyNumberFormat="1" applyFont="1" applyFill="1" applyBorder="1" applyAlignment="1" applyProtection="1">
      <alignment horizontal="right" vertical="center" wrapText="1"/>
    </xf>
    <xf numFmtId="176" fontId="12" fillId="0" borderId="12" xfId="12" applyNumberFormat="1" applyFont="1" applyFill="1" applyBorder="1" applyAlignment="1" applyProtection="1">
      <alignment horizontal="right" vertical="center" wrapText="1"/>
    </xf>
    <xf numFmtId="176" fontId="80" fillId="0" borderId="61" xfId="12" applyNumberFormat="1" applyFont="1" applyBorder="1" applyAlignment="1">
      <alignment horizontal="right" vertical="center"/>
    </xf>
    <xf numFmtId="176" fontId="80" fillId="0" borderId="1" xfId="12" applyNumberFormat="1" applyFont="1" applyBorder="1" applyAlignment="1">
      <alignment horizontal="right" vertical="center"/>
    </xf>
    <xf numFmtId="176" fontId="12" fillId="23" borderId="12" xfId="12" applyNumberFormat="1" applyFont="1" applyFill="1" applyBorder="1" applyAlignment="1" applyProtection="1">
      <alignment horizontal="right" vertical="center" wrapText="1"/>
    </xf>
    <xf numFmtId="186" fontId="80" fillId="0" borderId="152" xfId="3" applyNumberFormat="1" applyFont="1" applyBorder="1" applyAlignment="1">
      <alignment horizontal="center" vertical="center"/>
    </xf>
    <xf numFmtId="186" fontId="78" fillId="22" borderId="153" xfId="3" applyNumberFormat="1" applyFont="1" applyFill="1" applyBorder="1" applyAlignment="1">
      <alignment horizontal="center" vertical="center"/>
    </xf>
    <xf numFmtId="186" fontId="80" fillId="0" borderId="81" xfId="3" applyNumberFormat="1" applyFont="1" applyBorder="1" applyAlignment="1">
      <alignment horizontal="center" vertical="center"/>
    </xf>
    <xf numFmtId="176" fontId="80" fillId="0" borderId="154" xfId="12" applyNumberFormat="1" applyFont="1" applyBorder="1" applyAlignment="1">
      <alignment horizontal="right" vertical="center"/>
    </xf>
    <xf numFmtId="176" fontId="80" fillId="0" borderId="82" xfId="12" applyNumberFormat="1" applyFont="1" applyBorder="1" applyAlignment="1">
      <alignment horizontal="right" vertical="center"/>
    </xf>
    <xf numFmtId="176" fontId="80" fillId="23" borderId="154" xfId="12" applyNumberFormat="1" applyFont="1" applyFill="1" applyBorder="1" applyAlignment="1">
      <alignment horizontal="right" vertical="center"/>
    </xf>
    <xf numFmtId="0" fontId="46" fillId="0" borderId="96" xfId="3" applyFont="1" applyBorder="1" applyAlignment="1">
      <alignment vertical="center"/>
    </xf>
    <xf numFmtId="0" fontId="46" fillId="0" borderId="95" xfId="3" applyFont="1" applyBorder="1" applyAlignment="1">
      <alignment horizontal="left" vertical="center" wrapText="1"/>
    </xf>
    <xf numFmtId="0" fontId="74" fillId="0" borderId="95" xfId="3" applyFont="1" applyFill="1" applyBorder="1" applyAlignment="1" applyProtection="1">
      <alignment horizontal="left" vertical="center" wrapText="1"/>
    </xf>
    <xf numFmtId="0" fontId="74" fillId="12" borderId="95" xfId="20" applyFont="1" applyFill="1" applyBorder="1" applyAlignment="1" applyProtection="1">
      <alignment horizontal="left" vertical="center" wrapText="1"/>
      <protection locked="0"/>
    </xf>
    <xf numFmtId="182" fontId="44" fillId="0" borderId="13" xfId="14" applyNumberFormat="1" applyFont="1" applyFill="1" applyBorder="1" applyAlignment="1" applyProtection="1">
      <alignment horizontal="center" vertical="center" wrapText="1"/>
    </xf>
    <xf numFmtId="182" fontId="44" fillId="0" borderId="98" xfId="14" applyNumberFormat="1" applyFont="1" applyFill="1" applyBorder="1" applyAlignment="1" applyProtection="1">
      <alignment horizontal="center" vertical="center" wrapText="1"/>
    </xf>
    <xf numFmtId="0" fontId="82" fillId="0" borderId="149" xfId="3" applyFont="1" applyFill="1" applyBorder="1" applyAlignment="1" applyProtection="1">
      <alignment horizontal="left" vertical="center"/>
    </xf>
    <xf numFmtId="0" fontId="74" fillId="0" borderId="0" xfId="14" applyNumberFormat="1" applyFont="1" applyFill="1" applyBorder="1" applyAlignment="1" applyProtection="1">
      <alignment horizontal="left" vertical="center"/>
    </xf>
    <xf numFmtId="0" fontId="12" fillId="0" borderId="0" xfId="14" applyNumberFormat="1" applyFont="1" applyFill="1" applyBorder="1" applyAlignment="1" applyProtection="1">
      <alignment horizontal="left" vertical="center"/>
    </xf>
    <xf numFmtId="0" fontId="13" fillId="0" borderId="25" xfId="14" applyFont="1" applyFill="1" applyBorder="1" applyAlignment="1" applyProtection="1">
      <alignment horizontal="center" vertical="center" wrapText="1"/>
    </xf>
    <xf numFmtId="0" fontId="13" fillId="0" borderId="21" xfId="14" applyFont="1" applyFill="1" applyBorder="1" applyAlignment="1" applyProtection="1">
      <alignment horizontal="center" vertical="center" wrapText="1"/>
    </xf>
    <xf numFmtId="0" fontId="13" fillId="0" borderId="27" xfId="14" applyFont="1" applyFill="1" applyBorder="1" applyAlignment="1" applyProtection="1">
      <alignment horizontal="center" vertical="center" wrapText="1"/>
    </xf>
    <xf numFmtId="0" fontId="12" fillId="0" borderId="0" xfId="1" applyFont="1" applyAlignment="1">
      <alignment horizontal="left" vertical="top" wrapText="1"/>
    </xf>
    <xf numFmtId="0" fontId="49" fillId="0" borderId="28" xfId="21" applyFont="1" applyBorder="1" applyAlignment="1">
      <alignment horizontal="center" vertical="center"/>
    </xf>
    <xf numFmtId="0" fontId="13" fillId="3" borderId="28" xfId="6" applyFont="1" applyFill="1" applyBorder="1" applyAlignment="1">
      <alignment horizontal="center" vertical="center" wrapText="1"/>
    </xf>
    <xf numFmtId="0" fontId="13" fillId="3" borderId="28" xfId="6" applyFont="1" applyFill="1" applyBorder="1" applyAlignment="1">
      <alignment horizontal="center" vertical="center"/>
    </xf>
    <xf numFmtId="0" fontId="61" fillId="3" borderId="28" xfId="0" applyFont="1" applyFill="1" applyBorder="1" applyAlignment="1">
      <alignment horizontal="center" vertical="center"/>
    </xf>
    <xf numFmtId="0" fontId="61" fillId="3" borderId="35" xfId="0" applyFont="1" applyFill="1" applyBorder="1" applyAlignment="1">
      <alignment horizontal="center" vertical="center" wrapText="1"/>
    </xf>
    <xf numFmtId="0" fontId="61" fillId="3" borderId="36" xfId="0" applyFont="1" applyFill="1" applyBorder="1" applyAlignment="1">
      <alignment horizontal="center" vertical="center"/>
    </xf>
    <xf numFmtId="0" fontId="61" fillId="3" borderId="35" xfId="0" applyFont="1" applyFill="1" applyBorder="1" applyAlignment="1">
      <alignment horizontal="center" vertical="center"/>
    </xf>
    <xf numFmtId="0" fontId="13" fillId="3" borderId="28" xfId="0" applyFont="1" applyFill="1" applyBorder="1" applyAlignment="1">
      <alignment horizontal="center" vertical="center"/>
    </xf>
    <xf numFmtId="0" fontId="70" fillId="3" borderId="31" xfId="0" applyFont="1" applyFill="1" applyBorder="1" applyAlignment="1">
      <alignment horizontal="center" vertical="center"/>
    </xf>
    <xf numFmtId="0" fontId="70" fillId="3" borderId="26" xfId="0" applyFont="1" applyFill="1" applyBorder="1" applyAlignment="1">
      <alignment horizontal="center" vertical="center"/>
    </xf>
    <xf numFmtId="0" fontId="70" fillId="3" borderId="73" xfId="6" applyFont="1" applyFill="1" applyBorder="1" applyAlignment="1">
      <alignment horizontal="center" vertical="center" wrapText="1"/>
    </xf>
    <xf numFmtId="0" fontId="70" fillId="3" borderId="36" xfId="6" applyFont="1" applyFill="1" applyBorder="1" applyAlignment="1">
      <alignment horizontal="center" vertical="center" wrapText="1"/>
    </xf>
    <xf numFmtId="0" fontId="70" fillId="3" borderId="28" xfId="0" applyFont="1" applyFill="1" applyBorder="1" applyAlignment="1">
      <alignment horizontal="center" vertical="center"/>
    </xf>
    <xf numFmtId="0" fontId="70" fillId="3" borderId="29" xfId="0" applyFont="1" applyFill="1" applyBorder="1" applyAlignment="1">
      <alignment horizontal="center" vertical="center"/>
    </xf>
    <xf numFmtId="178" fontId="51" fillId="5" borderId="37" xfId="6" applyNumberFormat="1" applyFont="1" applyFill="1" applyBorder="1" applyAlignment="1">
      <alignment horizontal="center" vertical="center" wrapText="1"/>
    </xf>
    <xf numFmtId="181" fontId="60" fillId="0" borderId="48" xfId="0" applyNumberFormat="1" applyFont="1" applyFill="1" applyBorder="1" applyAlignment="1">
      <alignment horizontal="center" vertical="center"/>
    </xf>
    <xf numFmtId="181" fontId="60" fillId="0" borderId="49" xfId="0" applyNumberFormat="1" applyFont="1" applyFill="1" applyBorder="1" applyAlignment="1">
      <alignment horizontal="center" vertical="center"/>
    </xf>
    <xf numFmtId="181" fontId="60" fillId="0" borderId="131" xfId="0" applyNumberFormat="1" applyFont="1" applyFill="1" applyBorder="1" applyAlignment="1">
      <alignment horizontal="center" vertical="center"/>
    </xf>
    <xf numFmtId="181" fontId="60" fillId="0" borderId="137" xfId="0" applyNumberFormat="1" applyFont="1" applyFill="1" applyBorder="1" applyAlignment="1">
      <alignment horizontal="center" vertical="center"/>
    </xf>
    <xf numFmtId="181" fontId="60" fillId="0" borderId="138" xfId="0" applyNumberFormat="1" applyFont="1" applyFill="1" applyBorder="1" applyAlignment="1">
      <alignment horizontal="center" vertical="center"/>
    </xf>
    <xf numFmtId="181" fontId="60" fillId="0" borderId="139" xfId="0" applyNumberFormat="1" applyFont="1" applyFill="1" applyBorder="1" applyAlignment="1">
      <alignment horizontal="center" vertical="center"/>
    </xf>
    <xf numFmtId="181" fontId="60" fillId="0" borderId="135" xfId="0" applyNumberFormat="1" applyFont="1" applyFill="1" applyBorder="1" applyAlignment="1">
      <alignment horizontal="center" vertical="center"/>
    </xf>
    <xf numFmtId="181" fontId="60" fillId="0" borderId="130" xfId="0" applyNumberFormat="1" applyFont="1" applyFill="1" applyBorder="1" applyAlignment="1">
      <alignment horizontal="center" vertical="center"/>
    </xf>
    <xf numFmtId="181" fontId="60" fillId="0" borderId="136" xfId="0" applyNumberFormat="1" applyFont="1" applyFill="1" applyBorder="1" applyAlignment="1">
      <alignment horizontal="center" vertical="center"/>
    </xf>
    <xf numFmtId="181" fontId="60" fillId="0" borderId="132" xfId="0" applyNumberFormat="1" applyFont="1" applyFill="1" applyBorder="1" applyAlignment="1">
      <alignment horizontal="center" vertical="center"/>
    </xf>
    <xf numFmtId="181" fontId="60" fillId="0" borderId="133" xfId="0" applyNumberFormat="1" applyFont="1" applyFill="1" applyBorder="1" applyAlignment="1">
      <alignment horizontal="center" vertical="center"/>
    </xf>
    <xf numFmtId="181" fontId="60" fillId="0" borderId="134" xfId="0" applyNumberFormat="1" applyFont="1" applyFill="1" applyBorder="1" applyAlignment="1">
      <alignment horizontal="center" vertical="center"/>
    </xf>
    <xf numFmtId="0" fontId="60" fillId="3" borderId="4" xfId="0" applyFont="1" applyFill="1" applyBorder="1" applyAlignment="1">
      <alignment horizontal="center" vertical="center"/>
    </xf>
    <xf numFmtId="0" fontId="60" fillId="3" borderId="20" xfId="0" applyFont="1" applyFill="1" applyBorder="1" applyAlignment="1">
      <alignment horizontal="center" vertical="center"/>
    </xf>
    <xf numFmtId="0" fontId="70" fillId="3" borderId="42" xfId="6" applyFont="1" applyFill="1" applyBorder="1" applyAlignment="1">
      <alignment horizontal="center" vertical="center" wrapText="1"/>
    </xf>
    <xf numFmtId="0" fontId="70" fillId="3" borderId="43" xfId="6" applyFont="1" applyFill="1" applyBorder="1" applyAlignment="1">
      <alignment horizontal="center" vertical="center" wrapText="1"/>
    </xf>
    <xf numFmtId="0" fontId="70" fillId="3" borderId="73" xfId="0" applyFont="1" applyFill="1" applyBorder="1" applyAlignment="1">
      <alignment horizontal="center" vertical="center"/>
    </xf>
    <xf numFmtId="0" fontId="60" fillId="3" borderId="28" xfId="0" applyFont="1" applyFill="1" applyBorder="1" applyAlignment="1">
      <alignment horizontal="center" vertical="center"/>
    </xf>
    <xf numFmtId="0" fontId="60" fillId="3" borderId="35" xfId="0" applyFont="1" applyFill="1" applyBorder="1" applyAlignment="1">
      <alignment horizontal="center" vertical="center"/>
    </xf>
    <xf numFmtId="0" fontId="70" fillId="3" borderId="36" xfId="0" applyFont="1" applyFill="1" applyBorder="1" applyAlignment="1">
      <alignment horizontal="center" vertical="center"/>
    </xf>
    <xf numFmtId="0" fontId="60" fillId="3" borderId="40" xfId="0" applyFont="1" applyFill="1" applyBorder="1" applyAlignment="1">
      <alignment horizontal="center" vertical="center"/>
    </xf>
    <xf numFmtId="0" fontId="60" fillId="3" borderId="72" xfId="0" applyFont="1" applyFill="1" applyBorder="1" applyAlignment="1">
      <alignment horizontal="center" vertical="center"/>
    </xf>
    <xf numFmtId="0" fontId="60" fillId="3" borderId="73" xfId="0" applyFont="1" applyFill="1" applyBorder="1" applyAlignment="1">
      <alignment horizontal="center" vertical="center"/>
    </xf>
    <xf numFmtId="0" fontId="60" fillId="3" borderId="31" xfId="0" applyFont="1" applyFill="1" applyBorder="1" applyAlignment="1">
      <alignment horizontal="center" vertical="center"/>
    </xf>
    <xf numFmtId="0" fontId="12" fillId="5" borderId="37" xfId="6" applyFont="1" applyFill="1" applyBorder="1" applyAlignment="1">
      <alignment horizontal="center" vertical="center" wrapText="1"/>
    </xf>
    <xf numFmtId="0" fontId="60" fillId="3" borderId="76" xfId="0" applyFont="1" applyFill="1" applyBorder="1" applyAlignment="1">
      <alignment horizontal="center" vertical="center"/>
    </xf>
    <xf numFmtId="0" fontId="60" fillId="3" borderId="77" xfId="0" applyFont="1" applyFill="1" applyBorder="1" applyAlignment="1">
      <alignment horizontal="center" vertical="center"/>
    </xf>
    <xf numFmtId="0" fontId="13" fillId="5" borderId="37" xfId="0" applyFont="1" applyFill="1" applyBorder="1" applyAlignment="1">
      <alignment horizontal="center" vertical="center"/>
    </xf>
    <xf numFmtId="0" fontId="60" fillId="5" borderId="37" xfId="0" applyFont="1" applyFill="1" applyBorder="1" applyAlignment="1">
      <alignment horizontal="center" vertical="center"/>
    </xf>
    <xf numFmtId="0" fontId="60" fillId="5" borderId="65" xfId="0" applyFont="1" applyFill="1" applyBorder="1" applyAlignment="1">
      <alignment horizontal="center" vertical="center"/>
    </xf>
    <xf numFmtId="0" fontId="60" fillId="5" borderId="46" xfId="0" applyFont="1" applyFill="1" applyBorder="1" applyAlignment="1">
      <alignment horizontal="center" vertical="center"/>
    </xf>
    <xf numFmtId="0" fontId="60" fillId="5" borderId="47" xfId="0" applyFont="1" applyFill="1" applyBorder="1" applyAlignment="1">
      <alignment horizontal="center" vertical="center"/>
    </xf>
    <xf numFmtId="0" fontId="60" fillId="5" borderId="66" xfId="0" applyFont="1" applyFill="1" applyBorder="1" applyAlignment="1">
      <alignment horizontal="center" vertical="center"/>
    </xf>
    <xf numFmtId="0" fontId="60" fillId="5" borderId="51" xfId="0" applyFont="1" applyFill="1" applyBorder="1" applyAlignment="1">
      <alignment horizontal="center" vertical="center"/>
    </xf>
    <xf numFmtId="0" fontId="60" fillId="5" borderId="67" xfId="0" applyFont="1" applyFill="1" applyBorder="1" applyAlignment="1">
      <alignment horizontal="center" vertical="center"/>
    </xf>
    <xf numFmtId="0" fontId="61" fillId="0" borderId="119" xfId="0" applyFont="1" applyBorder="1" applyAlignment="1">
      <alignment horizontal="center" vertical="center"/>
    </xf>
    <xf numFmtId="0" fontId="61" fillId="0" borderId="120" xfId="0" applyFont="1" applyBorder="1" applyAlignment="1">
      <alignment horizontal="center" vertical="center"/>
    </xf>
    <xf numFmtId="0" fontId="73" fillId="0" borderId="23" xfId="0" applyFont="1" applyBorder="1" applyAlignment="1">
      <alignment horizontal="center" vertical="center"/>
    </xf>
    <xf numFmtId="0" fontId="73" fillId="0" borderId="81" xfId="0" applyFont="1" applyBorder="1" applyAlignment="1">
      <alignment horizontal="center" vertical="center"/>
    </xf>
    <xf numFmtId="196" fontId="73" fillId="0" borderId="121" xfId="0" applyNumberFormat="1" applyFont="1" applyFill="1" applyBorder="1" applyAlignment="1">
      <alignment horizontal="center" vertical="center"/>
    </xf>
    <xf numFmtId="196" fontId="73" fillId="0" borderId="122" xfId="0" applyNumberFormat="1" applyFont="1" applyFill="1" applyBorder="1" applyAlignment="1">
      <alignment horizontal="center" vertical="center"/>
    </xf>
    <xf numFmtId="196" fontId="73" fillId="0" borderId="132" xfId="0" applyNumberFormat="1" applyFont="1" applyFill="1" applyBorder="1" applyAlignment="1">
      <alignment horizontal="center" vertical="center"/>
    </xf>
    <xf numFmtId="196" fontId="73" fillId="0" borderId="134" xfId="0" applyNumberFormat="1" applyFont="1" applyFill="1" applyBorder="1" applyAlignment="1">
      <alignment horizontal="center" vertical="center"/>
    </xf>
    <xf numFmtId="0" fontId="73" fillId="19" borderId="118" xfId="70" applyFont="1" applyFill="1" applyBorder="1" applyAlignment="1">
      <alignment horizontal="center" vertical="center"/>
    </xf>
    <xf numFmtId="0" fontId="81" fillId="20" borderId="35" xfId="6" applyFont="1" applyFill="1" applyBorder="1" applyAlignment="1">
      <alignment horizontal="center" vertical="center"/>
    </xf>
    <xf numFmtId="0" fontId="73" fillId="20" borderId="124" xfId="6" applyFont="1" applyFill="1" applyBorder="1" applyAlignment="1">
      <alignment horizontal="center" vertical="center"/>
    </xf>
    <xf numFmtId="0" fontId="73" fillId="20" borderId="36" xfId="6" applyFont="1" applyFill="1" applyBorder="1" applyAlignment="1">
      <alignment horizontal="center" vertical="center"/>
    </xf>
    <xf numFmtId="0" fontId="63" fillId="3" borderId="107" xfId="0" applyFont="1" applyFill="1" applyBorder="1" applyAlignment="1">
      <alignment horizontal="center" vertical="center"/>
    </xf>
    <xf numFmtId="0" fontId="63" fillId="3" borderId="73" xfId="0" applyFont="1" applyFill="1" applyBorder="1" applyAlignment="1">
      <alignment horizontal="center" vertical="center"/>
    </xf>
    <xf numFmtId="0" fontId="63" fillId="3" borderId="108" xfId="6" applyFont="1" applyFill="1" applyBorder="1" applyAlignment="1">
      <alignment horizontal="center" vertical="center" wrapText="1"/>
    </xf>
    <xf numFmtId="0" fontId="63" fillId="3" borderId="112" xfId="6" applyFont="1" applyFill="1" applyBorder="1" applyAlignment="1">
      <alignment horizontal="center" vertical="center" wrapText="1"/>
    </xf>
    <xf numFmtId="0" fontId="63" fillId="3" borderId="109" xfId="0" applyFont="1" applyFill="1" applyBorder="1" applyAlignment="1">
      <alignment horizontal="center" vertical="center"/>
    </xf>
    <xf numFmtId="0" fontId="63" fillId="3" borderId="110" xfId="0" applyFont="1" applyFill="1" applyBorder="1" applyAlignment="1">
      <alignment horizontal="center" vertical="center"/>
    </xf>
    <xf numFmtId="0" fontId="63" fillId="3" borderId="111" xfId="0" applyFont="1" applyFill="1" applyBorder="1" applyAlignment="1">
      <alignment horizontal="center" vertical="center"/>
    </xf>
    <xf numFmtId="0" fontId="63" fillId="3" borderId="44" xfId="0" applyFont="1" applyFill="1" applyBorder="1" applyAlignment="1">
      <alignment horizontal="center" vertical="center"/>
    </xf>
    <xf numFmtId="0" fontId="63" fillId="3" borderId="3" xfId="0" applyFont="1" applyFill="1" applyBorder="1" applyAlignment="1">
      <alignment horizontal="center" vertical="center"/>
    </xf>
    <xf numFmtId="0" fontId="63" fillId="3" borderId="1" xfId="0" applyFont="1" applyFill="1" applyBorder="1" applyAlignment="1">
      <alignment horizontal="center" vertical="center"/>
    </xf>
    <xf numFmtId="0" fontId="63" fillId="3" borderId="115" xfId="6" applyFont="1" applyFill="1" applyBorder="1" applyAlignment="1">
      <alignment horizontal="center" vertical="center" wrapText="1"/>
    </xf>
    <xf numFmtId="0" fontId="63" fillId="3" borderId="116" xfId="6" applyFont="1" applyFill="1" applyBorder="1" applyAlignment="1">
      <alignment horizontal="center" vertical="center" wrapText="1"/>
    </xf>
    <xf numFmtId="0" fontId="63" fillId="3" borderId="31" xfId="0" applyFont="1" applyFill="1" applyBorder="1" applyAlignment="1">
      <alignment horizontal="center" vertical="center"/>
    </xf>
    <xf numFmtId="0" fontId="63" fillId="3" borderId="26" xfId="0" applyFont="1" applyFill="1" applyBorder="1" applyAlignment="1">
      <alignment horizontal="center" vertical="center"/>
    </xf>
    <xf numFmtId="0" fontId="63" fillId="3" borderId="117" xfId="0" applyFont="1" applyFill="1" applyBorder="1" applyAlignment="1">
      <alignment horizontal="center" vertical="center"/>
    </xf>
    <xf numFmtId="0" fontId="63" fillId="3" borderId="118" xfId="0" applyFont="1" applyFill="1" applyBorder="1" applyAlignment="1">
      <alignment horizontal="center" vertical="center"/>
    </xf>
    <xf numFmtId="0" fontId="13" fillId="3" borderId="42" xfId="6" applyFont="1" applyFill="1" applyBorder="1" applyAlignment="1">
      <alignment horizontal="center" vertical="center" wrapText="1"/>
    </xf>
    <xf numFmtId="0" fontId="13" fillId="3" borderId="43" xfId="6" applyFont="1" applyFill="1" applyBorder="1" applyAlignment="1">
      <alignment horizontal="center" vertical="center" wrapText="1"/>
    </xf>
    <xf numFmtId="0" fontId="13" fillId="3" borderId="31" xfId="0" applyFont="1" applyFill="1" applyBorder="1" applyAlignment="1">
      <alignment horizontal="center" vertical="center"/>
    </xf>
    <xf numFmtId="0" fontId="13" fillId="3" borderId="26" xfId="0" applyFont="1" applyFill="1" applyBorder="1" applyAlignment="1">
      <alignment horizontal="center" vertical="center"/>
    </xf>
    <xf numFmtId="0" fontId="81" fillId="20" borderId="28" xfId="6" applyFont="1" applyFill="1" applyBorder="1" applyAlignment="1">
      <alignment horizontal="center" vertical="center"/>
    </xf>
    <xf numFmtId="0" fontId="73" fillId="20" borderId="28" xfId="6" applyFont="1" applyFill="1" applyBorder="1" applyAlignment="1">
      <alignment horizontal="center" vertical="center"/>
    </xf>
    <xf numFmtId="196" fontId="73" fillId="0" borderId="79" xfId="0" applyNumberFormat="1" applyFont="1" applyFill="1" applyBorder="1" applyAlignment="1">
      <alignment horizontal="center" vertical="center"/>
    </xf>
    <xf numFmtId="196" fontId="73" fillId="0" borderId="123" xfId="0" applyNumberFormat="1" applyFont="1" applyFill="1" applyBorder="1" applyAlignment="1">
      <alignment horizontal="center" vertical="center"/>
    </xf>
  </cellXfs>
  <cellStyles count="169">
    <cellStyle name="_x000a_shell=progma" xfId="22" xr:uid="{00000000-0005-0000-0000-000000000000}"/>
    <cellStyle name="Centered Heading" xfId="23" xr:uid="{00000000-0005-0000-0000-000001000000}"/>
    <cellStyle name="Comma [0]_EQ(Asia)" xfId="24" xr:uid="{00000000-0005-0000-0000-000002000000}"/>
    <cellStyle name="Comma_Capital Model Draft 022005" xfId="25" xr:uid="{00000000-0005-0000-0000-000003000000}"/>
    <cellStyle name="CR Comma" xfId="26" xr:uid="{00000000-0005-0000-0000-000004000000}"/>
    <cellStyle name="Credit" xfId="27" xr:uid="{00000000-0005-0000-0000-000005000000}"/>
    <cellStyle name="Credit subtotal" xfId="28" xr:uid="{00000000-0005-0000-0000-000006000000}"/>
    <cellStyle name="Credit Total" xfId="29" xr:uid="{00000000-0005-0000-0000-000007000000}"/>
    <cellStyle name="Debit" xfId="30" xr:uid="{00000000-0005-0000-0000-000008000000}"/>
    <cellStyle name="Debit subtotal" xfId="31" xr:uid="{00000000-0005-0000-0000-000009000000}"/>
    <cellStyle name="Debit Total" xfId="32" xr:uid="{00000000-0005-0000-0000-00000A000000}"/>
    <cellStyle name="Euro" xfId="33" xr:uid="{00000000-0005-0000-0000-00000B000000}"/>
    <cellStyle name="Footnote" xfId="34" xr:uid="{00000000-0005-0000-0000-00000C000000}"/>
    <cellStyle name="Heading" xfId="35" xr:uid="{00000000-0005-0000-0000-00000D000000}"/>
    <cellStyle name="Heading No Underline" xfId="36" xr:uid="{00000000-0005-0000-0000-00000E000000}"/>
    <cellStyle name="Normal_A" xfId="37" xr:uid="{00000000-0005-0000-0000-00000F000000}"/>
    <cellStyle name="oft Excel]_x000d__x000a_Comment=The open=/f lines load custom functions into the Paste Function list._x000d__x000a_Maximized=3_x000d__x000a_AutoFormat=" xfId="38" xr:uid="{00000000-0005-0000-0000-000010000000}"/>
    <cellStyle name="Percent (0)" xfId="39" xr:uid="{00000000-0005-0000-0000-000011000000}"/>
    <cellStyle name="Table Heading" xfId="40" xr:uid="{00000000-0005-0000-0000-000012000000}"/>
    <cellStyle name="Table Title" xfId="41" xr:uid="{00000000-0005-0000-0000-000013000000}"/>
    <cellStyle name="Table Units" xfId="42" xr:uid="{00000000-0005-0000-0000-000014000000}"/>
    <cellStyle name="Tickmark" xfId="43" xr:uid="{00000000-0005-0000-0000-000015000000}"/>
    <cellStyle name="一月" xfId="44" xr:uid="{00000000-0005-0000-0000-000016000000}"/>
    <cellStyle name="一般" xfId="0" builtinId="0"/>
    <cellStyle name="一般 10" xfId="6" xr:uid="{00000000-0005-0000-0000-000018000000}"/>
    <cellStyle name="一般 10 2" xfId="45" xr:uid="{00000000-0005-0000-0000-000019000000}"/>
    <cellStyle name="一般 11" xfId="46" xr:uid="{00000000-0005-0000-0000-00001A000000}"/>
    <cellStyle name="一般 11 2" xfId="47" xr:uid="{00000000-0005-0000-0000-00001B000000}"/>
    <cellStyle name="一般 11 3" xfId="48" xr:uid="{00000000-0005-0000-0000-00001C000000}"/>
    <cellStyle name="一般 12" xfId="49" xr:uid="{00000000-0005-0000-0000-00001D000000}"/>
    <cellStyle name="一般 13" xfId="50" xr:uid="{00000000-0005-0000-0000-00001E000000}"/>
    <cellStyle name="一般 14" xfId="51" xr:uid="{00000000-0005-0000-0000-00001F000000}"/>
    <cellStyle name="一般 15" xfId="52" xr:uid="{00000000-0005-0000-0000-000020000000}"/>
    <cellStyle name="一般 16" xfId="53" xr:uid="{00000000-0005-0000-0000-000021000000}"/>
    <cellStyle name="一般 17" xfId="7" xr:uid="{00000000-0005-0000-0000-000022000000}"/>
    <cellStyle name="一般 2" xfId="1" xr:uid="{00000000-0005-0000-0000-000023000000}"/>
    <cellStyle name="一般 2 2" xfId="54" xr:uid="{00000000-0005-0000-0000-000024000000}"/>
    <cellStyle name="一般 2 2 2" xfId="55" xr:uid="{00000000-0005-0000-0000-000025000000}"/>
    <cellStyle name="一般 2 2 3" xfId="56" xr:uid="{00000000-0005-0000-0000-000026000000}"/>
    <cellStyle name="一般 2 2 4" xfId="57" xr:uid="{00000000-0005-0000-0000-000027000000}"/>
    <cellStyle name="一般 2 2 5" xfId="58" xr:uid="{00000000-0005-0000-0000-000028000000}"/>
    <cellStyle name="一般 2 2 6" xfId="59" xr:uid="{00000000-0005-0000-0000-000029000000}"/>
    <cellStyle name="一般 2 2 7" xfId="60" xr:uid="{00000000-0005-0000-0000-00002A000000}"/>
    <cellStyle name="一般 2 2 8" xfId="61" xr:uid="{00000000-0005-0000-0000-00002B000000}"/>
    <cellStyle name="一般 2 3" xfId="62" xr:uid="{00000000-0005-0000-0000-00002C000000}"/>
    <cellStyle name="一般 2 3 2" xfId="8" xr:uid="{00000000-0005-0000-0000-00002D000000}"/>
    <cellStyle name="一般 2 4" xfId="63" xr:uid="{00000000-0005-0000-0000-00002E000000}"/>
    <cellStyle name="一般 2 5" xfId="64" xr:uid="{00000000-0005-0000-0000-00002F000000}"/>
    <cellStyle name="一般 2 6" xfId="65" xr:uid="{00000000-0005-0000-0000-000030000000}"/>
    <cellStyle name="一般 2 7" xfId="66" xr:uid="{00000000-0005-0000-0000-000031000000}"/>
    <cellStyle name="一般 2 8" xfId="67" xr:uid="{00000000-0005-0000-0000-000032000000}"/>
    <cellStyle name="一般 2 9" xfId="68" xr:uid="{00000000-0005-0000-0000-000033000000}"/>
    <cellStyle name="一般 2_RBC相關報表-產險" xfId="69" xr:uid="{00000000-0005-0000-0000-000034000000}"/>
    <cellStyle name="一般 3" xfId="70" xr:uid="{00000000-0005-0000-0000-000035000000}"/>
    <cellStyle name="一般 3 2" xfId="71" xr:uid="{00000000-0005-0000-0000-000036000000}"/>
    <cellStyle name="一般 3 2 2" xfId="72" xr:uid="{00000000-0005-0000-0000-000037000000}"/>
    <cellStyle name="一般 3 3" xfId="73" xr:uid="{00000000-0005-0000-0000-000038000000}"/>
    <cellStyle name="一般 3 3 2" xfId="74" xr:uid="{00000000-0005-0000-0000-000039000000}"/>
    <cellStyle name="一般 3 4" xfId="9" xr:uid="{00000000-0005-0000-0000-00003A000000}"/>
    <cellStyle name="一般 4" xfId="75" xr:uid="{00000000-0005-0000-0000-00003B000000}"/>
    <cellStyle name="一般 4 2" xfId="76" xr:uid="{00000000-0005-0000-0000-00003C000000}"/>
    <cellStyle name="一般 4 3" xfId="77" xr:uid="{00000000-0005-0000-0000-00003D000000}"/>
    <cellStyle name="一般 5" xfId="78" xr:uid="{00000000-0005-0000-0000-00003E000000}"/>
    <cellStyle name="一般 5 2" xfId="79" xr:uid="{00000000-0005-0000-0000-00003F000000}"/>
    <cellStyle name="一般 5 3" xfId="80" xr:uid="{00000000-0005-0000-0000-000040000000}"/>
    <cellStyle name="一般 6" xfId="81" xr:uid="{00000000-0005-0000-0000-000041000000}"/>
    <cellStyle name="一般 6 2" xfId="82" xr:uid="{00000000-0005-0000-0000-000042000000}"/>
    <cellStyle name="一般 6 3" xfId="83" xr:uid="{00000000-0005-0000-0000-000043000000}"/>
    <cellStyle name="一般 7" xfId="84" xr:uid="{00000000-0005-0000-0000-000044000000}"/>
    <cellStyle name="一般 7 2" xfId="85" xr:uid="{00000000-0005-0000-0000-000045000000}"/>
    <cellStyle name="一般 7 3" xfId="86" xr:uid="{00000000-0005-0000-0000-000046000000}"/>
    <cellStyle name="一般 8" xfId="87" xr:uid="{00000000-0005-0000-0000-000047000000}"/>
    <cellStyle name="一般 8 2" xfId="88" xr:uid="{00000000-0005-0000-0000-000048000000}"/>
    <cellStyle name="一般 8 3" xfId="89" xr:uid="{00000000-0005-0000-0000-000049000000}"/>
    <cellStyle name="一般 9" xfId="90" xr:uid="{00000000-0005-0000-0000-00004A000000}"/>
    <cellStyle name="一般 9 2" xfId="91" xr:uid="{00000000-0005-0000-0000-00004B000000}"/>
    <cellStyle name="一般 9 3" xfId="92" xr:uid="{00000000-0005-0000-0000-00004C000000}"/>
    <cellStyle name="一般_1.人身保險業資本適足性報告" xfId="14" xr:uid="{00000000-0005-0000-0000-00004D000000}"/>
    <cellStyle name="一般_1.人身保險業資本適足性報告_壽險年度檢表930428-1" xfId="20" xr:uid="{00000000-0005-0000-0000-00004E000000}"/>
    <cellStyle name="一般_1.財產保險業資本適足性報告" xfId="3" xr:uid="{00000000-0005-0000-0000-00004F000000}"/>
    <cellStyle name="一般_921002保險業月報yaotung" xfId="21" xr:uid="{00000000-0005-0000-0000-000050000000}"/>
    <cellStyle name="一般_94RBC報表修改-壽險(2修 )" xfId="5" xr:uid="{00000000-0005-0000-0000-000051000000}"/>
    <cellStyle name="一般_檢查報表-產險980120(不含與RBC相關) 2" xfId="13" xr:uid="{00000000-0005-0000-0000-000052000000}"/>
    <cellStyle name="千分位" xfId="12" builtinId="3"/>
    <cellStyle name="千分位 10" xfId="93" xr:uid="{00000000-0005-0000-0000-000054000000}"/>
    <cellStyle name="千分位 2" xfId="2" xr:uid="{00000000-0005-0000-0000-000055000000}"/>
    <cellStyle name="千分位 2 2" xfId="94" xr:uid="{00000000-0005-0000-0000-000056000000}"/>
    <cellStyle name="千分位 2 2 2" xfId="95" xr:uid="{00000000-0005-0000-0000-000057000000}"/>
    <cellStyle name="千分位 2 3" xfId="96" xr:uid="{00000000-0005-0000-0000-000058000000}"/>
    <cellStyle name="千分位 2 3 2" xfId="97" xr:uid="{00000000-0005-0000-0000-000059000000}"/>
    <cellStyle name="千分位 2 3 2 2" xfId="98" xr:uid="{00000000-0005-0000-0000-00005A000000}"/>
    <cellStyle name="千分位 2 3 3" xfId="99" xr:uid="{00000000-0005-0000-0000-00005B000000}"/>
    <cellStyle name="千分位 2 3 3 2" xfId="100" xr:uid="{00000000-0005-0000-0000-00005C000000}"/>
    <cellStyle name="千分位 2 3 4" xfId="101" xr:uid="{00000000-0005-0000-0000-00005D000000}"/>
    <cellStyle name="千分位 2 4" xfId="102" xr:uid="{00000000-0005-0000-0000-00005E000000}"/>
    <cellStyle name="千分位 2 4 2" xfId="103" xr:uid="{00000000-0005-0000-0000-00005F000000}"/>
    <cellStyle name="千分位 2 4 2 2" xfId="104" xr:uid="{00000000-0005-0000-0000-000060000000}"/>
    <cellStyle name="千分位 2 4 3" xfId="105" xr:uid="{00000000-0005-0000-0000-000061000000}"/>
    <cellStyle name="千分位 2 4 3 2" xfId="106" xr:uid="{00000000-0005-0000-0000-000062000000}"/>
    <cellStyle name="千分位 2 4 4" xfId="107" xr:uid="{00000000-0005-0000-0000-000063000000}"/>
    <cellStyle name="千分位 2 5" xfId="108" xr:uid="{00000000-0005-0000-0000-000064000000}"/>
    <cellStyle name="千分位 2 5 2" xfId="109" xr:uid="{00000000-0005-0000-0000-000065000000}"/>
    <cellStyle name="千分位 2 6" xfId="110" xr:uid="{00000000-0005-0000-0000-000066000000}"/>
    <cellStyle name="千分位 2 6 2" xfId="111" xr:uid="{00000000-0005-0000-0000-000067000000}"/>
    <cellStyle name="千分位 2 7" xfId="112" xr:uid="{00000000-0005-0000-0000-000068000000}"/>
    <cellStyle name="千分位 2 7 2" xfId="113" xr:uid="{00000000-0005-0000-0000-000069000000}"/>
    <cellStyle name="千分位 2 8" xfId="114" xr:uid="{00000000-0005-0000-0000-00006A000000}"/>
    <cellStyle name="千分位 3" xfId="15" xr:uid="{00000000-0005-0000-0000-00006B000000}"/>
    <cellStyle name="千分位 3 2" xfId="115" xr:uid="{00000000-0005-0000-0000-00006C000000}"/>
    <cellStyle name="千分位 3 2 2" xfId="116" xr:uid="{00000000-0005-0000-0000-00006D000000}"/>
    <cellStyle name="千分位 3 3" xfId="18" xr:uid="{00000000-0005-0000-0000-00006E000000}"/>
    <cellStyle name="千分位 3 3 2" xfId="117" xr:uid="{00000000-0005-0000-0000-00006F000000}"/>
    <cellStyle name="千分位 3 4" xfId="118" xr:uid="{00000000-0005-0000-0000-000070000000}"/>
    <cellStyle name="千分位 4" xfId="119" xr:uid="{00000000-0005-0000-0000-000071000000}"/>
    <cellStyle name="千分位 4 2" xfId="120" xr:uid="{00000000-0005-0000-0000-000072000000}"/>
    <cellStyle name="千分位 5" xfId="121" xr:uid="{00000000-0005-0000-0000-000073000000}"/>
    <cellStyle name="千分位 6" xfId="10" xr:uid="{00000000-0005-0000-0000-000074000000}"/>
    <cellStyle name="千分位 6 2" xfId="122" xr:uid="{00000000-0005-0000-0000-000075000000}"/>
    <cellStyle name="千分位 7" xfId="123" xr:uid="{00000000-0005-0000-0000-000076000000}"/>
    <cellStyle name="千分位 7 2" xfId="124" xr:uid="{00000000-0005-0000-0000-000077000000}"/>
    <cellStyle name="千分位 8" xfId="125" xr:uid="{00000000-0005-0000-0000-000078000000}"/>
    <cellStyle name="千分位 8 2" xfId="126" xr:uid="{00000000-0005-0000-0000-000079000000}"/>
    <cellStyle name="千分位 8 2 2" xfId="127" xr:uid="{00000000-0005-0000-0000-00007A000000}"/>
    <cellStyle name="千分位 8 3" xfId="128" xr:uid="{00000000-0005-0000-0000-00007B000000}"/>
    <cellStyle name="千分位 9" xfId="129" xr:uid="{00000000-0005-0000-0000-00007C000000}"/>
    <cellStyle name="千分位 9 2" xfId="130" xr:uid="{00000000-0005-0000-0000-00007D000000}"/>
    <cellStyle name="千分位[0] 2" xfId="131" xr:uid="{00000000-0005-0000-0000-00007E000000}"/>
    <cellStyle name="千分位[0] 2 2" xfId="132" xr:uid="{00000000-0005-0000-0000-00007F000000}"/>
    <cellStyle name="千分位[0] 2 2 2" xfId="133" xr:uid="{00000000-0005-0000-0000-000080000000}"/>
    <cellStyle name="千分位[0] 2 3" xfId="134" xr:uid="{00000000-0005-0000-0000-000081000000}"/>
    <cellStyle name="千分位[0] 2 3 2" xfId="135" xr:uid="{00000000-0005-0000-0000-000082000000}"/>
    <cellStyle name="千分位[0] 2 4" xfId="136" xr:uid="{00000000-0005-0000-0000-000083000000}"/>
    <cellStyle name="千分位_94RBC報表修改-壽險(2修 )" xfId="17" xr:uid="{00000000-0005-0000-0000-000084000000}"/>
    <cellStyle name="好_40911201 12~1月明細" xfId="137" xr:uid="{00000000-0005-0000-0000-000085000000}"/>
    <cellStyle name="好_RBC相關報表-產險" xfId="138" xr:uid="{00000000-0005-0000-0000-000086000000}"/>
    <cellStyle name="好_RBC相關報表-壽險(100.11.10)" xfId="139" xr:uid="{00000000-0005-0000-0000-000087000000}"/>
    <cellStyle name="好_RBC相關暨修訂報表-產險0811" xfId="140" xr:uid="{00000000-0005-0000-0000-000088000000}"/>
    <cellStyle name="好_半年報檢查報表-業務類強制車險-產險" xfId="141" xr:uid="{00000000-0005-0000-0000-000089000000}"/>
    <cellStyle name="好_再保險資產表_100年適用11.21" xfId="142" xr:uid="{00000000-0005-0000-0000-00008A000000}"/>
    <cellStyle name="好_年報檢查報表-業務類強制車險-產險-修正1129" xfId="143" xr:uid="{00000000-0005-0000-0000-00008B000000}"/>
    <cellStyle name="好_非RBC相關報表-產險" xfId="144" xr:uid="{00000000-0005-0000-0000-00008C000000}"/>
    <cellStyle name="好_非RBC相關報表-產險(0512)" xfId="145" xr:uid="{00000000-0005-0000-0000-00008D000000}"/>
    <cellStyle name="百分比 2" xfId="11" xr:uid="{00000000-0005-0000-0000-00008E000000}"/>
    <cellStyle name="百分比 2 2" xfId="146" xr:uid="{00000000-0005-0000-0000-00008F000000}"/>
    <cellStyle name="百分比 2 2 2" xfId="147" xr:uid="{00000000-0005-0000-0000-000090000000}"/>
    <cellStyle name="百分比 2 3" xfId="19" xr:uid="{00000000-0005-0000-0000-000091000000}"/>
    <cellStyle name="百分比 2 4" xfId="148" xr:uid="{00000000-0005-0000-0000-000092000000}"/>
    <cellStyle name="百分比 3" xfId="4" xr:uid="{00000000-0005-0000-0000-000093000000}"/>
    <cellStyle name="百分比 4" xfId="16" xr:uid="{00000000-0005-0000-0000-000094000000}"/>
    <cellStyle name="百分比 5" xfId="149" xr:uid="{00000000-0005-0000-0000-000095000000}"/>
    <cellStyle name="百分比 6" xfId="150" xr:uid="{00000000-0005-0000-0000-000096000000}"/>
    <cellStyle name="百分比 7" xfId="151" xr:uid="{00000000-0005-0000-0000-000097000000}"/>
    <cellStyle name="桁区切り 2" xfId="152" xr:uid="{00000000-0005-0000-0000-000098000000}"/>
    <cellStyle name="貨幣[0]" xfId="153" xr:uid="{00000000-0005-0000-0000-000099000000}"/>
    <cellStyle name="貨幣[0] 2" xfId="154" xr:uid="{00000000-0005-0000-0000-00009A000000}"/>
    <cellStyle name="超連結 2" xfId="155" xr:uid="{00000000-0005-0000-0000-00009B000000}"/>
    <cellStyle name="標準_01 Per Risk Info 20080229" xfId="156" xr:uid="{00000000-0005-0000-0000-00009C000000}"/>
    <cellStyle name="壞_40911201 12~1月明細" xfId="157" xr:uid="{00000000-0005-0000-0000-00009D000000}"/>
    <cellStyle name="壞_RBC相關報表-產險" xfId="158" xr:uid="{00000000-0005-0000-0000-00009E000000}"/>
    <cellStyle name="壞_RBC相關報表-壽險(100.11.10)" xfId="159" xr:uid="{00000000-0005-0000-0000-00009F000000}"/>
    <cellStyle name="壞_RBC相關暨修訂報表-產險0811" xfId="160" xr:uid="{00000000-0005-0000-0000-0000A0000000}"/>
    <cellStyle name="壞_火險合約" xfId="161" xr:uid="{00000000-0005-0000-0000-0000A1000000}"/>
    <cellStyle name="壞_火險臨分" xfId="162" xr:uid="{00000000-0005-0000-0000-0000A2000000}"/>
    <cellStyle name="壞_半年報檢查報表-業務類強制車險-產險" xfId="163" xr:uid="{00000000-0005-0000-0000-0000A3000000}"/>
    <cellStyle name="壞_再保險資產表_100年適用11.21" xfId="164" xr:uid="{00000000-0005-0000-0000-0000A4000000}"/>
    <cellStyle name="壞_年報檢查報表-業務類強制車險-產險-修正1129" xfId="165" xr:uid="{00000000-0005-0000-0000-0000A5000000}"/>
    <cellStyle name="壞_非RBC相關報表-產險" xfId="166" xr:uid="{00000000-0005-0000-0000-0000A6000000}"/>
    <cellStyle name="壞_非RBC相關報表-產險(0512)" xfId="167" xr:uid="{00000000-0005-0000-0000-0000A7000000}"/>
    <cellStyle name="壞_莫拉克颱風 (臨分業務)" xfId="168" xr:uid="{00000000-0005-0000-0000-0000A8000000}"/>
  </cellStyles>
  <dxfs count="0"/>
  <tableStyles count="0" defaultTableStyle="TableStyleMedium2" defaultPivotStyle="PivotStyleLight16"/>
  <colors>
    <mruColors>
      <color rgb="FFDCE6F1"/>
      <color rgb="FFFFF7E1"/>
      <color rgb="FFFFFFCC"/>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1533525</xdr:colOff>
      <xdr:row>4</xdr:row>
      <xdr:rowOff>104775</xdr:rowOff>
    </xdr:from>
    <xdr:ext cx="6657975" cy="414985"/>
    <mc:AlternateContent xmlns:mc="http://schemas.openxmlformats.org/markup-compatibility/2006" xmlns:a14="http://schemas.microsoft.com/office/drawing/2010/main">
      <mc:Choice Requires="a14">
        <xdr:sp macro="" textlink="">
          <xdr:nvSpPr>
            <xdr:cNvPr id="2" name="文字方塊 1">
              <a:extLst>
                <a:ext uri="{FF2B5EF4-FFF2-40B4-BE49-F238E27FC236}">
                  <a16:creationId xmlns:a16="http://schemas.microsoft.com/office/drawing/2014/main" id="{00000000-0008-0000-0000-000002000000}"/>
                </a:ext>
              </a:extLst>
            </xdr:cNvPr>
            <xdr:cNvSpPr txBox="1"/>
          </xdr:nvSpPr>
          <xdr:spPr>
            <a:xfrm>
              <a:off x="1533525" y="933450"/>
              <a:ext cx="6657975" cy="4149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left"/>
                  </m:oMathParaPr>
                  <m:oMath xmlns:m="http://schemas.openxmlformats.org/officeDocument/2006/math">
                    <m:r>
                      <a:rPr lang="en-US" altLang="zh-TW" sz="1200" i="1">
                        <a:solidFill>
                          <a:schemeClr val="tx1"/>
                        </a:solidFill>
                        <a:latin typeface="Cambria Math" panose="02040503050406030204" pitchFamily="18" charset="0"/>
                      </a:rPr>
                      <m:t>0.5</m:t>
                    </m:r>
                    <m:r>
                      <a:rPr lang="en-US" altLang="zh-TW" sz="1200" i="1">
                        <a:solidFill>
                          <a:schemeClr val="tx1"/>
                        </a:solidFill>
                        <a:latin typeface="Cambria Math" panose="02040503050406030204" pitchFamily="18" charset="0"/>
                        <a:ea typeface="Cambria Math" panose="02040503050406030204" pitchFamily="18" charset="0"/>
                      </a:rPr>
                      <m:t>×</m:t>
                    </m:r>
                    <m:d>
                      <m:dPr>
                        <m:ctrlPr>
                          <a:rPr lang="en-US" altLang="zh-TW" sz="1200" i="1">
                            <a:solidFill>
                              <a:schemeClr val="tx1"/>
                            </a:solidFill>
                            <a:latin typeface="Cambria Math" panose="02040503050406030204" pitchFamily="18" charset="0"/>
                            <a:ea typeface="Cambria Math" panose="02040503050406030204" pitchFamily="18" charset="0"/>
                          </a:rPr>
                        </m:ctrlPr>
                      </m:dPr>
                      <m:e>
                        <m:sSub>
                          <m:sSubPr>
                            <m:ctrlPr>
                              <a:rPr lang="en-US" altLang="zh-TW" sz="1200" i="1">
                                <a:solidFill>
                                  <a:schemeClr val="tx1"/>
                                </a:solidFill>
                                <a:effectLst/>
                                <a:latin typeface="Cambria Math" panose="02040503050406030204" pitchFamily="18" charset="0"/>
                                <a:ea typeface="+mn-ea"/>
                                <a:cs typeface="+mn-cs"/>
                              </a:rPr>
                            </m:ctrlPr>
                          </m:sSubPr>
                          <m:e>
                            <m:r>
                              <m:rPr>
                                <m:sty m:val="p"/>
                              </m:rPr>
                              <a:rPr lang="en-US" altLang="zh-TW" sz="1200" i="1">
                                <a:solidFill>
                                  <a:schemeClr val="tx1"/>
                                </a:solidFill>
                                <a:effectLst/>
                                <a:latin typeface="Cambria Math" panose="02040503050406030204" pitchFamily="18" charset="0"/>
                                <a:ea typeface="+mn-ea"/>
                                <a:cs typeface="+mn-cs"/>
                              </a:rPr>
                              <m:t>R</m:t>
                            </m:r>
                          </m:e>
                          <m:sub>
                            <m:r>
                              <a:rPr lang="en-US" altLang="zh-TW" sz="1200" i="1">
                                <a:solidFill>
                                  <a:schemeClr val="tx1"/>
                                </a:solidFill>
                                <a:effectLst/>
                                <a:latin typeface="Cambria Math" panose="02040503050406030204" pitchFamily="18" charset="0"/>
                                <a:ea typeface="+mn-ea"/>
                                <a:cs typeface="+mn-cs"/>
                              </a:rPr>
                              <m:t>0</m:t>
                            </m:r>
                            <m:r>
                              <m:rPr>
                                <m:sty m:val="p"/>
                              </m:rPr>
                              <a:rPr lang="en-US" altLang="zh-TW" sz="1200" i="1">
                                <a:solidFill>
                                  <a:schemeClr val="tx1"/>
                                </a:solidFill>
                                <a:effectLst/>
                                <a:latin typeface="Cambria Math" panose="02040503050406030204" pitchFamily="18" charset="0"/>
                                <a:ea typeface="+mn-ea"/>
                                <a:cs typeface="+mn-cs"/>
                              </a:rPr>
                              <m:t>O</m:t>
                            </m:r>
                          </m:sub>
                        </m:sSub>
                        <m:r>
                          <a:rPr lang="en-US" altLang="zh-TW" sz="1200" i="1">
                            <a:solidFill>
                              <a:schemeClr val="tx1"/>
                            </a:solidFill>
                            <a:effectLst/>
                            <a:latin typeface="Cambria Math" panose="02040503050406030204" pitchFamily="18" charset="0"/>
                            <a:ea typeface="+mn-ea"/>
                            <a:cs typeface="+mn-cs"/>
                          </a:rPr>
                          <m:t>+</m:t>
                        </m:r>
                        <m:sSub>
                          <m:sSubPr>
                            <m:ctrlPr>
                              <a:rPr lang="en-US" altLang="zh-TW" sz="1200" i="1">
                                <a:solidFill>
                                  <a:schemeClr val="tx1"/>
                                </a:solidFill>
                                <a:effectLst/>
                                <a:latin typeface="Cambria Math" panose="02040503050406030204" pitchFamily="18" charset="0"/>
                                <a:ea typeface="+mn-ea"/>
                                <a:cs typeface="+mn-cs"/>
                              </a:rPr>
                            </m:ctrlPr>
                          </m:sSubPr>
                          <m:e>
                            <m:r>
                              <m:rPr>
                                <m:sty m:val="p"/>
                              </m:rPr>
                              <a:rPr lang="en-US" altLang="zh-TW" sz="1200" i="1">
                                <a:solidFill>
                                  <a:schemeClr val="tx1"/>
                                </a:solidFill>
                                <a:effectLst/>
                                <a:latin typeface="Cambria Math" panose="02040503050406030204" pitchFamily="18" charset="0"/>
                                <a:ea typeface="+mn-ea"/>
                                <a:cs typeface="+mn-cs"/>
                              </a:rPr>
                              <m:t>R</m:t>
                            </m:r>
                          </m:e>
                          <m:sub>
                            <m:r>
                              <a:rPr lang="en-US" altLang="zh-TW" sz="1200" i="1">
                                <a:solidFill>
                                  <a:schemeClr val="tx1"/>
                                </a:solidFill>
                                <a:effectLst/>
                                <a:latin typeface="Cambria Math" panose="02040503050406030204" pitchFamily="18" charset="0"/>
                                <a:ea typeface="+mn-ea"/>
                                <a:cs typeface="+mn-cs"/>
                              </a:rPr>
                              <m:t>5</m:t>
                            </m:r>
                          </m:sub>
                        </m:sSub>
                        <m:r>
                          <a:rPr lang="en-US" altLang="zh-TW" sz="1200" i="1">
                            <a:solidFill>
                              <a:schemeClr val="tx1"/>
                            </a:solidFill>
                            <a:effectLst/>
                            <a:latin typeface="Cambria Math" panose="02040503050406030204" pitchFamily="18" charset="0"/>
                            <a:ea typeface="+mn-ea"/>
                            <a:cs typeface="+mn-cs"/>
                          </a:rPr>
                          <m:t>+</m:t>
                        </m:r>
                        <m:rad>
                          <m:radPr>
                            <m:degHide m:val="on"/>
                            <m:ctrlPr>
                              <a:rPr lang="en-US" altLang="zh-TW" sz="1200" i="1">
                                <a:solidFill>
                                  <a:schemeClr val="tx1"/>
                                </a:solidFill>
                                <a:effectLst/>
                                <a:latin typeface="Cambria Math" panose="02040503050406030204" pitchFamily="18" charset="0"/>
                                <a:ea typeface="+mn-ea"/>
                                <a:cs typeface="+mn-cs"/>
                              </a:rPr>
                            </m:ctrlPr>
                          </m:radPr>
                          <m:deg/>
                          <m:e>
                            <m:sSup>
                              <m:sSupPr>
                                <m:ctrlPr>
                                  <a:rPr lang="en-US" altLang="zh-TW" sz="1200" i="1">
                                    <a:solidFill>
                                      <a:schemeClr val="tx1"/>
                                    </a:solidFill>
                                    <a:effectLst/>
                                    <a:latin typeface="Cambria Math" panose="02040503050406030204" pitchFamily="18" charset="0"/>
                                    <a:ea typeface="+mn-ea"/>
                                    <a:cs typeface="+mn-cs"/>
                                  </a:rPr>
                                </m:ctrlPr>
                              </m:sSupPr>
                              <m:e>
                                <m:r>
                                  <a:rPr lang="en-US" altLang="zh-TW" sz="1200" i="1">
                                    <a:solidFill>
                                      <a:schemeClr val="tx1"/>
                                    </a:solidFill>
                                    <a:effectLst/>
                                    <a:latin typeface="Cambria Math" panose="02040503050406030204" pitchFamily="18" charset="0"/>
                                    <a:ea typeface="+mn-ea"/>
                                    <a:cs typeface="+mn-cs"/>
                                  </a:rPr>
                                  <m:t>(</m:t>
                                </m:r>
                                <m:sSub>
                                  <m:sSubPr>
                                    <m:ctrlPr>
                                      <a:rPr lang="en-US" altLang="zh-TW" sz="1200" i="1">
                                        <a:solidFill>
                                          <a:schemeClr val="tx1"/>
                                        </a:solidFill>
                                        <a:effectLst/>
                                        <a:latin typeface="Cambria Math" panose="02040503050406030204" pitchFamily="18" charset="0"/>
                                        <a:ea typeface="+mn-ea"/>
                                        <a:cs typeface="+mn-cs"/>
                                      </a:rPr>
                                    </m:ctrlPr>
                                  </m:sSubPr>
                                  <m:e>
                                    <m:r>
                                      <m:rPr>
                                        <m:sty m:val="p"/>
                                      </m:rPr>
                                      <a:rPr lang="en-US" altLang="zh-TW" sz="1200" b="0" i="1">
                                        <a:solidFill>
                                          <a:schemeClr val="tx1"/>
                                        </a:solidFill>
                                        <a:effectLst/>
                                        <a:latin typeface="Cambria Math" panose="02040503050406030204" pitchFamily="18" charset="0"/>
                                        <a:ea typeface="+mn-ea"/>
                                        <a:cs typeface="+mn-cs"/>
                                      </a:rPr>
                                      <m:t>R</m:t>
                                    </m:r>
                                  </m:e>
                                  <m:sub>
                                    <m:r>
                                      <a:rPr lang="en-US" altLang="zh-TW" sz="1200" b="0" i="1">
                                        <a:solidFill>
                                          <a:schemeClr val="tx1"/>
                                        </a:solidFill>
                                        <a:effectLst/>
                                        <a:latin typeface="Cambria Math" panose="02040503050406030204" pitchFamily="18" charset="0"/>
                                        <a:ea typeface="+mn-ea"/>
                                        <a:cs typeface="+mn-cs"/>
                                      </a:rPr>
                                      <m:t>10</m:t>
                                    </m:r>
                                  </m:sub>
                                </m:sSub>
                                <m:r>
                                  <a:rPr lang="en-US" altLang="zh-TW" sz="1200" i="1">
                                    <a:solidFill>
                                      <a:schemeClr val="tx1"/>
                                    </a:solidFill>
                                    <a:effectLst/>
                                    <a:latin typeface="Cambria Math" panose="02040503050406030204" pitchFamily="18" charset="0"/>
                                    <a:ea typeface="+mn-ea"/>
                                    <a:cs typeface="+mn-cs"/>
                                  </a:rPr>
                                  <m:t>+</m:t>
                                </m:r>
                                <m:sSub>
                                  <m:sSubPr>
                                    <m:ctrlPr>
                                      <a:rPr lang="en-US" altLang="zh-TW" sz="1200" i="1">
                                        <a:solidFill>
                                          <a:schemeClr val="tx1"/>
                                        </a:solidFill>
                                        <a:effectLst/>
                                        <a:latin typeface="Cambria Math" panose="02040503050406030204" pitchFamily="18" charset="0"/>
                                        <a:ea typeface="+mn-ea"/>
                                        <a:cs typeface="+mn-cs"/>
                                      </a:rPr>
                                    </m:ctrlPr>
                                  </m:sSubPr>
                                  <m:e>
                                    <m:r>
                                      <m:rPr>
                                        <m:sty m:val="p"/>
                                      </m:rPr>
                                      <a:rPr lang="en-US" altLang="zh-TW" sz="1200" b="0" i="1">
                                        <a:solidFill>
                                          <a:schemeClr val="tx1"/>
                                        </a:solidFill>
                                        <a:effectLst/>
                                        <a:latin typeface="Cambria Math" panose="02040503050406030204" pitchFamily="18" charset="0"/>
                                        <a:ea typeface="+mn-ea"/>
                                        <a:cs typeface="+mn-cs"/>
                                      </a:rPr>
                                      <m:t>R</m:t>
                                    </m:r>
                                  </m:e>
                                  <m:sub>
                                    <m:r>
                                      <a:rPr lang="en-US" altLang="zh-TW" sz="1200" b="0" i="1">
                                        <a:solidFill>
                                          <a:schemeClr val="tx1"/>
                                        </a:solidFill>
                                        <a:effectLst/>
                                        <a:latin typeface="Cambria Math" panose="02040503050406030204" pitchFamily="18" charset="0"/>
                                        <a:ea typeface="+mn-ea"/>
                                        <a:cs typeface="+mn-cs"/>
                                      </a:rPr>
                                      <m:t>4</m:t>
                                    </m:r>
                                  </m:sub>
                                </m:sSub>
                                <m:r>
                                  <a:rPr lang="en-US" altLang="zh-TW" sz="1200" i="1">
                                    <a:solidFill>
                                      <a:schemeClr val="tx1"/>
                                    </a:solidFill>
                                    <a:effectLst/>
                                    <a:latin typeface="Cambria Math" panose="02040503050406030204" pitchFamily="18" charset="0"/>
                                    <a:ea typeface="+mn-ea"/>
                                    <a:cs typeface="+mn-cs"/>
                                  </a:rPr>
                                  <m:t>)</m:t>
                                </m:r>
                              </m:e>
                              <m:sup>
                                <m:r>
                                  <a:rPr lang="en-US" altLang="zh-TW" sz="1200" i="1">
                                    <a:solidFill>
                                      <a:schemeClr val="tx1"/>
                                    </a:solidFill>
                                    <a:effectLst/>
                                    <a:latin typeface="Cambria Math" panose="02040503050406030204" pitchFamily="18" charset="0"/>
                                    <a:ea typeface="+mn-ea"/>
                                    <a:cs typeface="+mn-cs"/>
                                  </a:rPr>
                                  <m:t>2</m:t>
                                </m:r>
                              </m:sup>
                            </m:sSup>
                            <m:r>
                              <a:rPr lang="en-US" altLang="zh-TW" sz="1200" i="1">
                                <a:solidFill>
                                  <a:schemeClr val="tx1"/>
                                </a:solidFill>
                                <a:effectLst/>
                                <a:latin typeface="Cambria Math" panose="02040503050406030204" pitchFamily="18" charset="0"/>
                                <a:ea typeface="+mn-ea"/>
                                <a:cs typeface="+mn-cs"/>
                              </a:rPr>
                              <m:t>+</m:t>
                            </m:r>
                            <m:sSup>
                              <m:sSupPr>
                                <m:ctrlPr>
                                  <a:rPr lang="en-US" altLang="zh-TW" sz="1200" i="1">
                                    <a:solidFill>
                                      <a:schemeClr val="tx1"/>
                                    </a:solidFill>
                                    <a:effectLst/>
                                    <a:latin typeface="Cambria Math" panose="02040503050406030204" pitchFamily="18" charset="0"/>
                                    <a:ea typeface="+mn-ea"/>
                                    <a:cs typeface="+mn-cs"/>
                                  </a:rPr>
                                </m:ctrlPr>
                              </m:sSupPr>
                              <m:e>
                                <m:r>
                                  <a:rPr lang="en-US" altLang="zh-TW" sz="1200" b="0" i="1">
                                    <a:solidFill>
                                      <a:schemeClr val="tx1"/>
                                    </a:solidFill>
                                    <a:effectLst/>
                                    <a:latin typeface="Cambria Math" panose="02040503050406030204" pitchFamily="18" charset="0"/>
                                    <a:ea typeface="+mn-ea"/>
                                    <a:cs typeface="+mn-cs"/>
                                  </a:rPr>
                                  <m:t>(</m:t>
                                </m:r>
                                <m:sSub>
                                  <m:sSubPr>
                                    <m:ctrlPr>
                                      <a:rPr lang="en-US" altLang="zh-TW" sz="1200" b="0" i="1">
                                        <a:solidFill>
                                          <a:schemeClr val="tx1"/>
                                        </a:solidFill>
                                        <a:effectLst/>
                                        <a:latin typeface="Cambria Math" panose="02040503050406030204" pitchFamily="18" charset="0"/>
                                        <a:ea typeface="+mn-ea"/>
                                        <a:cs typeface="+mn-cs"/>
                                      </a:rPr>
                                    </m:ctrlPr>
                                  </m:sSubPr>
                                  <m:e>
                                    <m:r>
                                      <m:rPr>
                                        <m:sty m:val="p"/>
                                      </m:rPr>
                                      <a:rPr lang="en-US" altLang="zh-TW" sz="1200" b="0" i="1">
                                        <a:solidFill>
                                          <a:schemeClr val="tx1"/>
                                        </a:solidFill>
                                        <a:effectLst/>
                                        <a:latin typeface="Cambria Math" panose="02040503050406030204" pitchFamily="18" charset="0"/>
                                        <a:ea typeface="+mn-ea"/>
                                        <a:cs typeface="+mn-cs"/>
                                      </a:rPr>
                                      <m:t>R</m:t>
                                    </m:r>
                                  </m:e>
                                  <m:sub>
                                    <m:r>
                                      <a:rPr lang="en-US" altLang="zh-TW" sz="1200" b="0" i="1">
                                        <a:solidFill>
                                          <a:schemeClr val="tx1"/>
                                        </a:solidFill>
                                        <a:effectLst/>
                                        <a:latin typeface="Cambria Math" panose="02040503050406030204" pitchFamily="18" charset="0"/>
                                        <a:ea typeface="+mn-ea"/>
                                        <a:cs typeface="+mn-cs"/>
                                      </a:rPr>
                                      <m:t>0</m:t>
                                    </m:r>
                                    <m:r>
                                      <a:rPr lang="en-US" altLang="zh-TW" sz="1200" b="0" i="1">
                                        <a:solidFill>
                                          <a:schemeClr val="tx1"/>
                                        </a:solidFill>
                                        <a:effectLst/>
                                        <a:latin typeface="Cambria Math" panose="02040503050406030204" pitchFamily="18" charset="0"/>
                                        <a:ea typeface="+mn-ea"/>
                                        <a:cs typeface="+mn-cs"/>
                                      </a:rPr>
                                      <m:t>𝐶</m:t>
                                    </m:r>
                                  </m:sub>
                                </m:sSub>
                                <m:r>
                                  <a:rPr lang="en-US" altLang="zh-TW" sz="1200" b="0" i="1">
                                    <a:solidFill>
                                      <a:schemeClr val="tx1"/>
                                    </a:solidFill>
                                    <a:effectLst/>
                                    <a:latin typeface="Cambria Math" panose="02040503050406030204" pitchFamily="18" charset="0"/>
                                    <a:ea typeface="+mn-ea"/>
                                    <a:cs typeface="+mn-cs"/>
                                  </a:rPr>
                                  <m:t>+</m:t>
                                </m:r>
                                <m:sSub>
                                  <m:sSubPr>
                                    <m:ctrlPr>
                                      <a:rPr lang="en-US" altLang="zh-TW" sz="1200" b="0" i="1">
                                        <a:solidFill>
                                          <a:schemeClr val="tx1"/>
                                        </a:solidFill>
                                        <a:effectLst/>
                                        <a:latin typeface="Cambria Math" panose="02040503050406030204" pitchFamily="18" charset="0"/>
                                        <a:ea typeface="+mn-ea"/>
                                        <a:cs typeface="+mn-cs"/>
                                      </a:rPr>
                                    </m:ctrlPr>
                                  </m:sSubPr>
                                  <m:e>
                                    <m:r>
                                      <m:rPr>
                                        <m:sty m:val="p"/>
                                      </m:rPr>
                                      <a:rPr lang="en-US" altLang="zh-TW" sz="1200" b="0" i="1">
                                        <a:solidFill>
                                          <a:schemeClr val="tx1"/>
                                        </a:solidFill>
                                        <a:effectLst/>
                                        <a:latin typeface="Cambria Math" panose="02040503050406030204" pitchFamily="18" charset="0"/>
                                        <a:ea typeface="+mn-ea"/>
                                        <a:cs typeface="+mn-cs"/>
                                      </a:rPr>
                                      <m:t>R</m:t>
                                    </m:r>
                                  </m:e>
                                  <m:sub>
                                    <m:r>
                                      <a:rPr lang="en-US" altLang="zh-TW" sz="1200" b="0" i="1">
                                        <a:solidFill>
                                          <a:schemeClr val="tx1"/>
                                        </a:solidFill>
                                        <a:effectLst/>
                                        <a:latin typeface="Cambria Math" panose="02040503050406030204" pitchFamily="18" charset="0"/>
                                        <a:ea typeface="+mn-ea"/>
                                        <a:cs typeface="+mn-cs"/>
                                      </a:rPr>
                                      <m:t>1</m:t>
                                    </m:r>
                                    <m:r>
                                      <a:rPr lang="en-US" altLang="zh-TW" sz="1200" b="0" i="1">
                                        <a:solidFill>
                                          <a:schemeClr val="tx1"/>
                                        </a:solidFill>
                                        <a:effectLst/>
                                        <a:latin typeface="Cambria Math" panose="02040503050406030204" pitchFamily="18" charset="0"/>
                                        <a:ea typeface="+mn-ea"/>
                                        <a:cs typeface="+mn-cs"/>
                                      </a:rPr>
                                      <m:t>𝐶</m:t>
                                    </m:r>
                                  </m:sub>
                                </m:sSub>
                                <m:r>
                                  <a:rPr lang="en-US" altLang="zh-TW" sz="1200" b="0" i="1">
                                    <a:solidFill>
                                      <a:schemeClr val="tx1"/>
                                    </a:solidFill>
                                    <a:effectLst/>
                                    <a:latin typeface="Cambria Math" panose="02040503050406030204" pitchFamily="18" charset="0"/>
                                    <a:ea typeface="+mn-ea"/>
                                    <a:cs typeface="+mn-cs"/>
                                  </a:rPr>
                                  <m:t>)</m:t>
                                </m:r>
                              </m:e>
                              <m:sup>
                                <m:r>
                                  <a:rPr lang="en-US" altLang="zh-TW" sz="1200" b="0" i="1">
                                    <a:solidFill>
                                      <a:schemeClr val="tx1"/>
                                    </a:solidFill>
                                    <a:effectLst/>
                                    <a:latin typeface="Cambria Math" panose="02040503050406030204" pitchFamily="18" charset="0"/>
                                    <a:ea typeface="+mn-ea"/>
                                    <a:cs typeface="+mn-cs"/>
                                  </a:rPr>
                                  <m:t>2</m:t>
                                </m:r>
                              </m:sup>
                            </m:sSup>
                            <m:r>
                              <a:rPr lang="en-US" altLang="zh-TW" sz="1100" b="0" i="1">
                                <a:solidFill>
                                  <a:schemeClr val="tx1"/>
                                </a:solidFill>
                                <a:effectLst/>
                                <a:latin typeface="Cambria Math" panose="02040503050406030204" pitchFamily="18" charset="0"/>
                                <a:ea typeface="+mn-ea"/>
                                <a:cs typeface="+mn-cs"/>
                              </a:rPr>
                              <m:t>+</m:t>
                            </m:r>
                            <m:sSubSup>
                              <m:sSubSupPr>
                                <m:ctrlPr>
                                  <a:rPr lang="en-US" altLang="zh-TW" sz="1100" b="0" i="1">
                                    <a:solidFill>
                                      <a:schemeClr val="tx1"/>
                                    </a:solidFill>
                                    <a:effectLst/>
                                    <a:latin typeface="Cambria Math" panose="02040503050406030204" pitchFamily="18" charset="0"/>
                                    <a:ea typeface="+mn-ea"/>
                                    <a:cs typeface="+mn-cs"/>
                                  </a:rPr>
                                </m:ctrlPr>
                              </m:sSubSupPr>
                              <m:e>
                                <m:r>
                                  <m:rPr>
                                    <m:sty m:val="p"/>
                                  </m:rPr>
                                  <a:rPr lang="en-US" altLang="zh-TW" sz="1100" b="0" i="1">
                                    <a:solidFill>
                                      <a:schemeClr val="tx1"/>
                                    </a:solidFill>
                                    <a:effectLst/>
                                    <a:latin typeface="Cambria Math" panose="02040503050406030204" pitchFamily="18" charset="0"/>
                                    <a:ea typeface="+mn-ea"/>
                                    <a:cs typeface="+mn-cs"/>
                                  </a:rPr>
                                  <m:t>R</m:t>
                                </m:r>
                              </m:e>
                              <m:sub>
                                <m:r>
                                  <a:rPr lang="en-US" altLang="zh-TW" sz="1100" b="0" i="1">
                                    <a:solidFill>
                                      <a:schemeClr val="tx1"/>
                                    </a:solidFill>
                                    <a:effectLst/>
                                    <a:latin typeface="Cambria Math" panose="02040503050406030204" pitchFamily="18" charset="0"/>
                                    <a:ea typeface="+mn-ea"/>
                                    <a:cs typeface="+mn-cs"/>
                                  </a:rPr>
                                  <m:t>1</m:t>
                                </m:r>
                                <m:r>
                                  <a:rPr lang="en-US" altLang="zh-TW" sz="1100" b="0" i="1">
                                    <a:solidFill>
                                      <a:schemeClr val="tx1"/>
                                    </a:solidFill>
                                    <a:effectLst/>
                                    <a:latin typeface="Cambria Math" panose="02040503050406030204" pitchFamily="18" charset="0"/>
                                    <a:ea typeface="+mn-ea"/>
                                    <a:cs typeface="+mn-cs"/>
                                  </a:rPr>
                                  <m:t>𝑆</m:t>
                                </m:r>
                              </m:sub>
                              <m:sup>
                                <m:r>
                                  <a:rPr lang="en-US" altLang="zh-TW" sz="1100" b="0" i="1">
                                    <a:solidFill>
                                      <a:schemeClr val="tx1"/>
                                    </a:solidFill>
                                    <a:effectLst/>
                                    <a:latin typeface="Cambria Math" panose="02040503050406030204" pitchFamily="18" charset="0"/>
                                    <a:ea typeface="+mn-ea"/>
                                    <a:cs typeface="+mn-cs"/>
                                  </a:rPr>
                                  <m:t>2</m:t>
                                </m:r>
                              </m:sup>
                            </m:sSubSup>
                            <m:r>
                              <a:rPr lang="en-US" altLang="zh-TW" sz="1100" b="0" i="1">
                                <a:solidFill>
                                  <a:schemeClr val="tx1"/>
                                </a:solidFill>
                                <a:effectLst/>
                                <a:latin typeface="Cambria Math" panose="02040503050406030204" pitchFamily="18" charset="0"/>
                                <a:ea typeface="+mn-ea"/>
                                <a:cs typeface="+mn-cs"/>
                              </a:rPr>
                              <m:t>+</m:t>
                            </m:r>
                            <m:sSubSup>
                              <m:sSubSupPr>
                                <m:ctrlPr>
                                  <a:rPr lang="en-US" altLang="zh-TW" sz="1100" b="0" i="1">
                                    <a:solidFill>
                                      <a:schemeClr val="tx1"/>
                                    </a:solidFill>
                                    <a:effectLst/>
                                    <a:latin typeface="Cambria Math" panose="02040503050406030204" pitchFamily="18" charset="0"/>
                                    <a:ea typeface="+mn-ea"/>
                                    <a:cs typeface="+mn-cs"/>
                                  </a:rPr>
                                </m:ctrlPr>
                              </m:sSubSupPr>
                              <m:e>
                                <m:r>
                                  <m:rPr>
                                    <m:sty m:val="p"/>
                                  </m:rPr>
                                  <a:rPr lang="en-US" altLang="zh-TW" sz="1100" b="0" i="1">
                                    <a:solidFill>
                                      <a:schemeClr val="tx1"/>
                                    </a:solidFill>
                                    <a:effectLst/>
                                    <a:latin typeface="Cambria Math" panose="02040503050406030204" pitchFamily="18" charset="0"/>
                                    <a:ea typeface="+mn-ea"/>
                                    <a:cs typeface="+mn-cs"/>
                                  </a:rPr>
                                  <m:t>R</m:t>
                                </m:r>
                              </m:e>
                              <m:sub>
                                <m:r>
                                  <a:rPr lang="en-US" altLang="zh-TW" sz="1100" b="0" i="1">
                                    <a:solidFill>
                                      <a:schemeClr val="tx1"/>
                                    </a:solidFill>
                                    <a:effectLst/>
                                    <a:latin typeface="Cambria Math" panose="02040503050406030204" pitchFamily="18" charset="0"/>
                                    <a:ea typeface="+mn-ea"/>
                                    <a:cs typeface="+mn-cs"/>
                                  </a:rPr>
                                  <m:t>2</m:t>
                                </m:r>
                              </m:sub>
                              <m:sup>
                                <m:r>
                                  <a:rPr lang="en-US" altLang="zh-TW" sz="1100" b="0" i="1">
                                    <a:solidFill>
                                      <a:schemeClr val="tx1"/>
                                    </a:solidFill>
                                    <a:effectLst/>
                                    <a:latin typeface="Cambria Math" panose="02040503050406030204" pitchFamily="18" charset="0"/>
                                    <a:ea typeface="+mn-ea"/>
                                    <a:cs typeface="+mn-cs"/>
                                  </a:rPr>
                                  <m:t>2</m:t>
                                </m:r>
                              </m:sup>
                            </m:sSubSup>
                            <m:r>
                              <a:rPr lang="en-US" altLang="zh-TW" sz="1100" b="0" i="1">
                                <a:solidFill>
                                  <a:schemeClr val="tx1"/>
                                </a:solidFill>
                                <a:effectLst/>
                                <a:latin typeface="Cambria Math" panose="02040503050406030204" pitchFamily="18" charset="0"/>
                                <a:ea typeface="+mn-ea"/>
                                <a:cs typeface="+mn-cs"/>
                              </a:rPr>
                              <m:t>+</m:t>
                            </m:r>
                            <m:sSubSup>
                              <m:sSubSupPr>
                                <m:ctrlPr>
                                  <a:rPr lang="en-US" altLang="zh-TW" sz="1100" b="0" i="1">
                                    <a:solidFill>
                                      <a:schemeClr val="tx1"/>
                                    </a:solidFill>
                                    <a:effectLst/>
                                    <a:latin typeface="Cambria Math" panose="02040503050406030204" pitchFamily="18" charset="0"/>
                                    <a:ea typeface="+mn-ea"/>
                                    <a:cs typeface="+mn-cs"/>
                                  </a:rPr>
                                </m:ctrlPr>
                              </m:sSubSupPr>
                              <m:e>
                                <m:r>
                                  <m:rPr>
                                    <m:sty m:val="p"/>
                                  </m:rPr>
                                  <a:rPr lang="en-US" altLang="zh-TW" sz="1100" b="0" i="1">
                                    <a:solidFill>
                                      <a:schemeClr val="tx1"/>
                                    </a:solidFill>
                                    <a:effectLst/>
                                    <a:latin typeface="Cambria Math" panose="02040503050406030204" pitchFamily="18" charset="0"/>
                                    <a:ea typeface="+mn-ea"/>
                                    <a:cs typeface="+mn-cs"/>
                                  </a:rPr>
                                  <m:t>R</m:t>
                                </m:r>
                              </m:e>
                              <m:sub>
                                <m:r>
                                  <a:rPr lang="en-US" altLang="zh-TW" sz="1100" b="0" i="1">
                                    <a:solidFill>
                                      <a:schemeClr val="tx1"/>
                                    </a:solidFill>
                                    <a:effectLst/>
                                    <a:latin typeface="Cambria Math" panose="02040503050406030204" pitchFamily="18" charset="0"/>
                                    <a:ea typeface="+mn-ea"/>
                                    <a:cs typeface="+mn-cs"/>
                                  </a:rPr>
                                  <m:t>3</m:t>
                                </m:r>
                                <m:r>
                                  <a:rPr lang="en-US" altLang="zh-TW" sz="1100" b="0" i="1">
                                    <a:solidFill>
                                      <a:schemeClr val="tx1"/>
                                    </a:solidFill>
                                    <a:effectLst/>
                                    <a:latin typeface="Cambria Math" panose="02040503050406030204" pitchFamily="18" charset="0"/>
                                    <a:ea typeface="+mn-ea"/>
                                    <a:cs typeface="+mn-cs"/>
                                  </a:rPr>
                                  <m:t>𝑎</m:t>
                                </m:r>
                              </m:sub>
                              <m:sup>
                                <m:r>
                                  <a:rPr lang="en-US" altLang="zh-TW" sz="1100" b="0" i="1">
                                    <a:solidFill>
                                      <a:schemeClr val="tx1"/>
                                    </a:solidFill>
                                    <a:effectLst/>
                                    <a:latin typeface="Cambria Math" panose="02040503050406030204" pitchFamily="18" charset="0"/>
                                    <a:ea typeface="+mn-ea"/>
                                    <a:cs typeface="+mn-cs"/>
                                  </a:rPr>
                                  <m:t>2</m:t>
                                </m:r>
                              </m:sup>
                            </m:sSubSup>
                            <m:r>
                              <a:rPr lang="en-US" altLang="zh-TW" sz="1100" b="0" i="1">
                                <a:solidFill>
                                  <a:schemeClr val="tx1"/>
                                </a:solidFill>
                                <a:effectLst/>
                                <a:latin typeface="Cambria Math" panose="02040503050406030204" pitchFamily="18" charset="0"/>
                                <a:ea typeface="+mn-ea"/>
                                <a:cs typeface="+mn-cs"/>
                              </a:rPr>
                              <m:t>+</m:t>
                            </m:r>
                            <m:sSubSup>
                              <m:sSubSupPr>
                                <m:ctrlPr>
                                  <a:rPr lang="en-US" altLang="zh-TW" sz="1100" b="0" i="1">
                                    <a:solidFill>
                                      <a:schemeClr val="tx1"/>
                                    </a:solidFill>
                                    <a:effectLst/>
                                    <a:latin typeface="Cambria Math" panose="02040503050406030204" pitchFamily="18" charset="0"/>
                                    <a:ea typeface="+mn-ea"/>
                                    <a:cs typeface="+mn-cs"/>
                                  </a:rPr>
                                </m:ctrlPr>
                              </m:sSubSupPr>
                              <m:e>
                                <m:r>
                                  <m:rPr>
                                    <m:sty m:val="p"/>
                                  </m:rPr>
                                  <a:rPr lang="en-US" altLang="zh-TW" sz="1100" b="0" i="1">
                                    <a:solidFill>
                                      <a:schemeClr val="tx1"/>
                                    </a:solidFill>
                                    <a:effectLst/>
                                    <a:latin typeface="Cambria Math" panose="02040503050406030204" pitchFamily="18" charset="0"/>
                                    <a:ea typeface="+mn-ea"/>
                                    <a:cs typeface="+mn-cs"/>
                                  </a:rPr>
                                  <m:t>R</m:t>
                                </m:r>
                              </m:e>
                              <m:sub>
                                <m:r>
                                  <a:rPr lang="en-US" altLang="zh-TW" sz="1100" b="0" i="1">
                                    <a:solidFill>
                                      <a:schemeClr val="tx1"/>
                                    </a:solidFill>
                                    <a:effectLst/>
                                    <a:latin typeface="Cambria Math" panose="02040503050406030204" pitchFamily="18" charset="0"/>
                                    <a:ea typeface="+mn-ea"/>
                                    <a:cs typeface="+mn-cs"/>
                                  </a:rPr>
                                  <m:t>3</m:t>
                                </m:r>
                                <m:r>
                                  <a:rPr lang="en-US" altLang="zh-TW" sz="1100" b="0" i="1">
                                    <a:solidFill>
                                      <a:schemeClr val="tx1"/>
                                    </a:solidFill>
                                    <a:effectLst/>
                                    <a:latin typeface="Cambria Math" panose="02040503050406030204" pitchFamily="18" charset="0"/>
                                    <a:ea typeface="+mn-ea"/>
                                    <a:cs typeface="+mn-cs"/>
                                  </a:rPr>
                                  <m:t>𝑏</m:t>
                                </m:r>
                                <m:r>
                                  <a:rPr lang="zh-TW" altLang="en-US" sz="1100" b="0" i="1">
                                    <a:solidFill>
                                      <a:schemeClr val="tx1"/>
                                    </a:solidFill>
                                    <a:effectLst/>
                                    <a:latin typeface="Cambria Math" panose="02040503050406030204" pitchFamily="18" charset="0"/>
                                    <a:ea typeface="+mn-ea"/>
                                    <a:cs typeface="+mn-cs"/>
                                  </a:rPr>
                                  <m:t> </m:t>
                                </m:r>
                              </m:sub>
                              <m:sup>
                                <m:r>
                                  <a:rPr lang="en-US" altLang="zh-TW" sz="1100" b="0" i="1">
                                    <a:solidFill>
                                      <a:schemeClr val="tx1"/>
                                    </a:solidFill>
                                    <a:effectLst/>
                                    <a:latin typeface="Cambria Math" panose="02040503050406030204" pitchFamily="18" charset="0"/>
                                    <a:ea typeface="+mn-ea"/>
                                    <a:cs typeface="+mn-cs"/>
                                  </a:rPr>
                                  <m:t>2</m:t>
                                </m:r>
                              </m:sup>
                            </m:sSubSup>
                            <m:sSubSup>
                              <m:sSubSupPr>
                                <m:ctrlPr>
                                  <a:rPr lang="en-US" altLang="zh-TW" sz="1100" b="0" i="1">
                                    <a:solidFill>
                                      <a:schemeClr val="tx1"/>
                                    </a:solidFill>
                                    <a:effectLst/>
                                    <a:latin typeface="Cambria Math" panose="02040503050406030204" pitchFamily="18" charset="0"/>
                                    <a:ea typeface="+mn-ea"/>
                                    <a:cs typeface="+mn-cs"/>
                                  </a:rPr>
                                </m:ctrlPr>
                              </m:sSubSupPr>
                              <m:e>
                                <m:r>
                                  <a:rPr lang="en-US" altLang="zh-TW" sz="1100" b="0" i="1">
                                    <a:solidFill>
                                      <a:schemeClr val="tx1"/>
                                    </a:solidFill>
                                    <a:effectLst/>
                                    <a:latin typeface="Cambria Math" panose="02040503050406030204" pitchFamily="18" charset="0"/>
                                    <a:ea typeface="+mn-ea"/>
                                    <a:cs typeface="+mn-cs"/>
                                  </a:rPr>
                                  <m:t>+</m:t>
                                </m:r>
                                <m:r>
                                  <a:rPr lang="zh-TW" altLang="en-US" sz="1100" b="0" i="1">
                                    <a:solidFill>
                                      <a:schemeClr val="tx1"/>
                                    </a:solidFill>
                                    <a:effectLst/>
                                    <a:latin typeface="Cambria Math" panose="02040503050406030204" pitchFamily="18" charset="0"/>
                                    <a:ea typeface="+mn-ea"/>
                                    <a:cs typeface="+mn-cs"/>
                                  </a:rPr>
                                  <m:t> </m:t>
                                </m:r>
                                <m:r>
                                  <m:rPr>
                                    <m:sty m:val="p"/>
                                  </m:rPr>
                                  <a:rPr lang="en-US" altLang="zh-TW" sz="1100" b="0" i="1">
                                    <a:solidFill>
                                      <a:schemeClr val="tx1"/>
                                    </a:solidFill>
                                    <a:effectLst/>
                                    <a:latin typeface="Cambria Math" panose="02040503050406030204" pitchFamily="18" charset="0"/>
                                    <a:ea typeface="+mn-ea"/>
                                    <a:cs typeface="+mn-cs"/>
                                  </a:rPr>
                                  <m:t>R</m:t>
                                </m:r>
                              </m:e>
                              <m:sub>
                                <m:r>
                                  <a:rPr lang="en-US" altLang="zh-TW" sz="1100" b="0" i="1">
                                    <a:solidFill>
                                      <a:schemeClr val="tx1"/>
                                    </a:solidFill>
                                    <a:effectLst/>
                                    <a:latin typeface="Cambria Math" panose="02040503050406030204" pitchFamily="18" charset="0"/>
                                    <a:ea typeface="+mn-ea"/>
                                    <a:cs typeface="+mn-cs"/>
                                  </a:rPr>
                                  <m:t>3</m:t>
                                </m:r>
                                <m:r>
                                  <a:rPr lang="en-US" altLang="zh-TW" sz="1100" b="0" i="1">
                                    <a:solidFill>
                                      <a:schemeClr val="tx1"/>
                                    </a:solidFill>
                                    <a:effectLst/>
                                    <a:latin typeface="Cambria Math" panose="02040503050406030204" pitchFamily="18" charset="0"/>
                                    <a:ea typeface="+mn-ea"/>
                                    <a:cs typeface="+mn-cs"/>
                                  </a:rPr>
                                  <m:t>𝑐</m:t>
                                </m:r>
                              </m:sub>
                              <m:sup>
                                <m:r>
                                  <a:rPr lang="en-US" altLang="zh-TW" sz="1100" b="0" i="1">
                                    <a:solidFill>
                                      <a:schemeClr val="tx1"/>
                                    </a:solidFill>
                                    <a:effectLst/>
                                    <a:latin typeface="Cambria Math" panose="02040503050406030204" pitchFamily="18" charset="0"/>
                                    <a:ea typeface="+mn-ea"/>
                                    <a:cs typeface="+mn-cs"/>
                                  </a:rPr>
                                  <m:t>2</m:t>
                                </m:r>
                              </m:sup>
                            </m:sSubSup>
                          </m:e>
                        </m:rad>
                      </m:e>
                    </m:d>
                  </m:oMath>
                </m:oMathPara>
              </a14:m>
              <a:endParaRPr lang="zh-TW" altLang="en-US" sz="1200">
                <a:latin typeface="Times New Roman" panose="02020603050405020304" pitchFamily="18" charset="0"/>
                <a:ea typeface="標楷體" panose="03000509000000000000" pitchFamily="65" charset="-120"/>
                <a:cs typeface="Times New Roman" panose="02020603050405020304" pitchFamily="18" charset="0"/>
              </a:endParaRPr>
            </a:p>
          </xdr:txBody>
        </xdr:sp>
      </mc:Choice>
      <mc:Fallback xmlns="">
        <xdr:sp macro="" textlink="">
          <xdr:nvSpPr>
            <xdr:cNvPr id="2" name="文字方塊 1">
              <a:extLst>
                <a:ext uri="{FF2B5EF4-FFF2-40B4-BE49-F238E27FC236}">
                  <a16:creationId xmlns:a16="http://schemas.microsoft.com/office/drawing/2014/main" xmlns="" xmlns:a14="http://schemas.microsoft.com/office/drawing/2010/main" id="{00000000-0008-0000-2C00-000003000000}"/>
                </a:ext>
              </a:extLst>
            </xdr:cNvPr>
            <xdr:cNvSpPr txBox="1"/>
          </xdr:nvSpPr>
          <xdr:spPr>
            <a:xfrm>
              <a:off x="1533525" y="933450"/>
              <a:ext cx="6657975" cy="4149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altLang="zh-TW" sz="1200" i="0">
                  <a:solidFill>
                    <a:schemeClr val="tx1"/>
                  </a:solidFill>
                  <a:latin typeface="Cambria Math" panose="02040503050406030204" pitchFamily="18" charset="0"/>
                </a:rPr>
                <a:t>0.5</a:t>
              </a:r>
              <a:r>
                <a:rPr lang="en-US" altLang="zh-TW" sz="1200" i="0">
                  <a:solidFill>
                    <a:schemeClr val="tx1"/>
                  </a:solidFill>
                  <a:latin typeface="Cambria Math" panose="02040503050406030204" pitchFamily="18" charset="0"/>
                  <a:ea typeface="Cambria Math" panose="02040503050406030204" pitchFamily="18" charset="0"/>
                </a:rPr>
                <a:t>×</a:t>
              </a:r>
              <a:r>
                <a:rPr lang="en-US" altLang="zh-TW" sz="1200" i="0">
                  <a:solidFill>
                    <a:schemeClr val="tx1"/>
                  </a:solidFill>
                  <a:latin typeface="Cambria Math"/>
                  <a:ea typeface="Cambria Math" panose="02040503050406030204" pitchFamily="18" charset="0"/>
                </a:rPr>
                <a:t>(</a:t>
              </a:r>
              <a:r>
                <a:rPr lang="en-US" altLang="zh-TW" sz="1200" i="0">
                  <a:solidFill>
                    <a:schemeClr val="tx1"/>
                  </a:solidFill>
                  <a:effectLst/>
                  <a:latin typeface="Cambria Math" panose="02040503050406030204" pitchFamily="18" charset="0"/>
                  <a:ea typeface="+mn-ea"/>
                  <a:cs typeface="+mn-cs"/>
                </a:rPr>
                <a:t>R</a:t>
              </a:r>
              <a:r>
                <a:rPr lang="en-US" altLang="zh-TW" sz="1200" i="0">
                  <a:solidFill>
                    <a:schemeClr val="tx1"/>
                  </a:solidFill>
                  <a:effectLst/>
                  <a:latin typeface="Cambria Math"/>
                  <a:ea typeface="+mn-ea"/>
                  <a:cs typeface="+mn-cs"/>
                </a:rPr>
                <a:t>_</a:t>
              </a:r>
              <a:r>
                <a:rPr lang="en-US" altLang="zh-TW" sz="1200" i="0">
                  <a:solidFill>
                    <a:schemeClr val="tx1"/>
                  </a:solidFill>
                  <a:effectLst/>
                  <a:latin typeface="Cambria Math" panose="02040503050406030204" pitchFamily="18" charset="0"/>
                  <a:ea typeface="+mn-ea"/>
                  <a:cs typeface="+mn-cs"/>
                </a:rPr>
                <a:t>0O+R</a:t>
              </a:r>
              <a:r>
                <a:rPr lang="en-US" altLang="zh-TW" sz="1200" i="0">
                  <a:solidFill>
                    <a:schemeClr val="tx1"/>
                  </a:solidFill>
                  <a:effectLst/>
                  <a:latin typeface="Cambria Math"/>
                  <a:ea typeface="+mn-ea"/>
                  <a:cs typeface="+mn-cs"/>
                </a:rPr>
                <a:t>_</a:t>
              </a:r>
              <a:r>
                <a:rPr lang="en-US" altLang="zh-TW" sz="1200" i="0">
                  <a:solidFill>
                    <a:schemeClr val="tx1"/>
                  </a:solidFill>
                  <a:effectLst/>
                  <a:latin typeface="Cambria Math" panose="02040503050406030204" pitchFamily="18" charset="0"/>
                  <a:ea typeface="+mn-ea"/>
                  <a:cs typeface="+mn-cs"/>
                </a:rPr>
                <a:t>5+</a:t>
              </a:r>
              <a:r>
                <a:rPr lang="en-US" altLang="zh-TW" sz="1200" i="0">
                  <a:solidFill>
                    <a:schemeClr val="tx1"/>
                  </a:solidFill>
                  <a:effectLst/>
                  <a:latin typeface="Cambria Math"/>
                  <a:ea typeface="+mn-ea"/>
                  <a:cs typeface="+mn-cs"/>
                </a:rPr>
                <a:t>√(〖</a:t>
              </a:r>
              <a:r>
                <a:rPr lang="en-US" altLang="zh-TW" sz="1200" i="0">
                  <a:solidFill>
                    <a:schemeClr val="tx1"/>
                  </a:solidFill>
                  <a:effectLst/>
                  <a:latin typeface="Cambria Math" panose="02040503050406030204" pitchFamily="18" charset="0"/>
                  <a:ea typeface="+mn-ea"/>
                  <a:cs typeface="+mn-cs"/>
                </a:rPr>
                <a:t>(</a:t>
              </a:r>
              <a:r>
                <a:rPr lang="en-US" altLang="zh-TW" sz="1200" b="0" i="0">
                  <a:solidFill>
                    <a:schemeClr val="tx1"/>
                  </a:solidFill>
                  <a:effectLst/>
                  <a:latin typeface="Cambria Math" panose="02040503050406030204" pitchFamily="18" charset="0"/>
                  <a:ea typeface="+mn-ea"/>
                  <a:cs typeface="+mn-cs"/>
                </a:rPr>
                <a:t>R</a:t>
              </a:r>
              <a:r>
                <a:rPr lang="en-US" altLang="zh-TW" sz="1200" b="0" i="0">
                  <a:solidFill>
                    <a:schemeClr val="tx1"/>
                  </a:solidFill>
                  <a:effectLst/>
                  <a:latin typeface="Cambria Math"/>
                  <a:ea typeface="+mn-ea"/>
                  <a:cs typeface="+mn-cs"/>
                </a:rPr>
                <a:t>_</a:t>
              </a:r>
              <a:r>
                <a:rPr lang="en-US" altLang="zh-TW" sz="1200" b="0" i="0">
                  <a:solidFill>
                    <a:schemeClr val="tx1"/>
                  </a:solidFill>
                  <a:effectLst/>
                  <a:latin typeface="Cambria Math" panose="02040503050406030204" pitchFamily="18" charset="0"/>
                  <a:ea typeface="+mn-ea"/>
                  <a:cs typeface="+mn-cs"/>
                </a:rPr>
                <a:t>10</a:t>
              </a:r>
              <a:r>
                <a:rPr lang="en-US" altLang="zh-TW" sz="1200" i="0">
                  <a:solidFill>
                    <a:schemeClr val="tx1"/>
                  </a:solidFill>
                  <a:effectLst/>
                  <a:latin typeface="Cambria Math" panose="02040503050406030204" pitchFamily="18" charset="0"/>
                  <a:ea typeface="+mn-ea"/>
                  <a:cs typeface="+mn-cs"/>
                </a:rPr>
                <a:t>+</a:t>
              </a:r>
              <a:r>
                <a:rPr lang="en-US" altLang="zh-TW" sz="1200" b="0" i="0">
                  <a:solidFill>
                    <a:schemeClr val="tx1"/>
                  </a:solidFill>
                  <a:effectLst/>
                  <a:latin typeface="Cambria Math" panose="02040503050406030204" pitchFamily="18" charset="0"/>
                  <a:ea typeface="+mn-ea"/>
                  <a:cs typeface="+mn-cs"/>
                </a:rPr>
                <a:t>R</a:t>
              </a:r>
              <a:r>
                <a:rPr lang="en-US" altLang="zh-TW" sz="1200" b="0" i="0">
                  <a:solidFill>
                    <a:schemeClr val="tx1"/>
                  </a:solidFill>
                  <a:effectLst/>
                  <a:latin typeface="Cambria Math"/>
                  <a:ea typeface="+mn-ea"/>
                  <a:cs typeface="+mn-cs"/>
                </a:rPr>
                <a:t>_</a:t>
              </a:r>
              <a:r>
                <a:rPr lang="en-US" altLang="zh-TW" sz="1200" b="0" i="0">
                  <a:solidFill>
                    <a:schemeClr val="tx1"/>
                  </a:solidFill>
                  <a:effectLst/>
                  <a:latin typeface="Cambria Math" panose="02040503050406030204" pitchFamily="18" charset="0"/>
                  <a:ea typeface="+mn-ea"/>
                  <a:cs typeface="+mn-cs"/>
                </a:rPr>
                <a:t>4</a:t>
              </a:r>
              <a:r>
                <a:rPr lang="en-US" altLang="zh-TW" sz="1200" i="0">
                  <a:solidFill>
                    <a:schemeClr val="tx1"/>
                  </a:solidFill>
                  <a:effectLst/>
                  <a:latin typeface="Cambria Math" panose="02040503050406030204" pitchFamily="18" charset="0"/>
                  <a:ea typeface="+mn-ea"/>
                  <a:cs typeface="+mn-cs"/>
                </a:rPr>
                <a:t>)</a:t>
              </a:r>
              <a:r>
                <a:rPr lang="en-US" altLang="zh-TW" sz="1200" i="0">
                  <a:solidFill>
                    <a:schemeClr val="tx1"/>
                  </a:solidFill>
                  <a:effectLst/>
                  <a:latin typeface="Cambria Math"/>
                  <a:ea typeface="+mn-ea"/>
                  <a:cs typeface="+mn-cs"/>
                </a:rPr>
                <a:t>〗^</a:t>
              </a:r>
              <a:r>
                <a:rPr lang="en-US" altLang="zh-TW" sz="1200" i="0">
                  <a:solidFill>
                    <a:schemeClr val="tx1"/>
                  </a:solidFill>
                  <a:effectLst/>
                  <a:latin typeface="Cambria Math" panose="02040503050406030204" pitchFamily="18" charset="0"/>
                  <a:ea typeface="+mn-ea"/>
                  <a:cs typeface="+mn-cs"/>
                </a:rPr>
                <a:t>2+</a:t>
              </a:r>
              <a:r>
                <a:rPr lang="en-US" altLang="zh-TW" sz="1200" i="0">
                  <a:solidFill>
                    <a:schemeClr val="tx1"/>
                  </a:solidFill>
                  <a:effectLst/>
                  <a:latin typeface="Cambria Math"/>
                  <a:ea typeface="+mn-ea"/>
                  <a:cs typeface="+mn-cs"/>
                </a:rPr>
                <a:t>〖</a:t>
              </a:r>
              <a:r>
                <a:rPr lang="en-US" altLang="zh-TW" sz="1200" b="0" i="0">
                  <a:solidFill>
                    <a:schemeClr val="tx1"/>
                  </a:solidFill>
                  <a:effectLst/>
                  <a:latin typeface="Cambria Math" panose="02040503050406030204" pitchFamily="18" charset="0"/>
                  <a:ea typeface="+mn-ea"/>
                  <a:cs typeface="+mn-cs"/>
                </a:rPr>
                <a:t>(R</a:t>
              </a:r>
              <a:r>
                <a:rPr lang="en-US" altLang="zh-TW" sz="1200" b="0" i="0">
                  <a:solidFill>
                    <a:schemeClr val="tx1"/>
                  </a:solidFill>
                  <a:effectLst/>
                  <a:latin typeface="Cambria Math"/>
                  <a:ea typeface="+mn-ea"/>
                  <a:cs typeface="+mn-cs"/>
                </a:rPr>
                <a:t>_</a:t>
              </a:r>
              <a:r>
                <a:rPr lang="en-US" altLang="zh-TW" sz="1200" b="0" i="0">
                  <a:solidFill>
                    <a:schemeClr val="tx1"/>
                  </a:solidFill>
                  <a:effectLst/>
                  <a:latin typeface="Cambria Math" panose="02040503050406030204" pitchFamily="18" charset="0"/>
                  <a:ea typeface="+mn-ea"/>
                  <a:cs typeface="+mn-cs"/>
                </a:rPr>
                <a:t>0𝐶+R</a:t>
              </a:r>
              <a:r>
                <a:rPr lang="en-US" altLang="zh-TW" sz="1200" b="0" i="0">
                  <a:solidFill>
                    <a:schemeClr val="tx1"/>
                  </a:solidFill>
                  <a:effectLst/>
                  <a:latin typeface="Cambria Math"/>
                  <a:ea typeface="+mn-ea"/>
                  <a:cs typeface="+mn-cs"/>
                </a:rPr>
                <a:t>_</a:t>
              </a:r>
              <a:r>
                <a:rPr lang="en-US" altLang="zh-TW" sz="1200" b="0" i="0">
                  <a:solidFill>
                    <a:schemeClr val="tx1"/>
                  </a:solidFill>
                  <a:effectLst/>
                  <a:latin typeface="Cambria Math" panose="02040503050406030204" pitchFamily="18" charset="0"/>
                  <a:ea typeface="+mn-ea"/>
                  <a:cs typeface="+mn-cs"/>
                </a:rPr>
                <a:t>1𝐶)</a:t>
              </a:r>
              <a:r>
                <a:rPr lang="en-US" altLang="zh-TW" sz="1200" b="0" i="0">
                  <a:solidFill>
                    <a:schemeClr val="tx1"/>
                  </a:solidFill>
                  <a:effectLst/>
                  <a:latin typeface="Cambria Math"/>
                  <a:ea typeface="+mn-ea"/>
                  <a:cs typeface="+mn-cs"/>
                </a:rPr>
                <a:t>〗^</a:t>
              </a:r>
              <a:r>
                <a:rPr lang="en-US" altLang="zh-TW" sz="1200" b="0" i="0">
                  <a:solidFill>
                    <a:schemeClr val="tx1"/>
                  </a:solidFill>
                  <a:effectLst/>
                  <a:latin typeface="Cambria Math" panose="02040503050406030204" pitchFamily="18" charset="0"/>
                  <a:ea typeface="+mn-ea"/>
                  <a:cs typeface="+mn-cs"/>
                </a:rPr>
                <a:t>2</a:t>
              </a:r>
              <a:r>
                <a:rPr lang="en-US" altLang="zh-TW" sz="1100" b="0" i="0">
                  <a:solidFill>
                    <a:schemeClr val="tx1"/>
                  </a:solidFill>
                  <a:effectLst/>
                  <a:latin typeface="Cambria Math" panose="02040503050406030204" pitchFamily="18" charset="0"/>
                  <a:ea typeface="+mn-ea"/>
                  <a:cs typeface="+mn-cs"/>
                </a:rPr>
                <a:t>+R</a:t>
              </a:r>
              <a:r>
                <a:rPr lang="en-US" altLang="zh-TW" sz="1100" b="0" i="0">
                  <a:solidFill>
                    <a:schemeClr val="tx1"/>
                  </a:solidFill>
                  <a:effectLst/>
                  <a:latin typeface="Cambria Math"/>
                  <a:ea typeface="+mn-ea"/>
                  <a:cs typeface="+mn-cs"/>
                </a:rPr>
                <a:t>_</a:t>
              </a:r>
              <a:r>
                <a:rPr lang="en-US" altLang="zh-TW" sz="1100" b="0" i="0">
                  <a:solidFill>
                    <a:schemeClr val="tx1"/>
                  </a:solidFill>
                  <a:effectLst/>
                  <a:latin typeface="Cambria Math" panose="02040503050406030204" pitchFamily="18" charset="0"/>
                  <a:ea typeface="+mn-ea"/>
                  <a:cs typeface="+mn-cs"/>
                </a:rPr>
                <a:t>1𝑆</a:t>
              </a:r>
              <a:r>
                <a:rPr lang="en-US" altLang="zh-TW" sz="1100" b="0" i="0">
                  <a:solidFill>
                    <a:schemeClr val="tx1"/>
                  </a:solidFill>
                  <a:effectLst/>
                  <a:latin typeface="Cambria Math"/>
                  <a:ea typeface="+mn-ea"/>
                  <a:cs typeface="+mn-cs"/>
                </a:rPr>
                <a:t>^</a:t>
              </a:r>
              <a:r>
                <a:rPr lang="en-US" altLang="zh-TW" sz="1100" b="0" i="0">
                  <a:solidFill>
                    <a:schemeClr val="tx1"/>
                  </a:solidFill>
                  <a:effectLst/>
                  <a:latin typeface="Cambria Math" panose="02040503050406030204" pitchFamily="18" charset="0"/>
                  <a:ea typeface="+mn-ea"/>
                  <a:cs typeface="+mn-cs"/>
                </a:rPr>
                <a:t>2+R</a:t>
              </a:r>
              <a:r>
                <a:rPr lang="en-US" altLang="zh-TW" sz="1100" b="0" i="0">
                  <a:solidFill>
                    <a:schemeClr val="tx1"/>
                  </a:solidFill>
                  <a:effectLst/>
                  <a:latin typeface="Cambria Math"/>
                  <a:ea typeface="+mn-ea"/>
                  <a:cs typeface="+mn-cs"/>
                </a:rPr>
                <a:t>_</a:t>
              </a:r>
              <a:r>
                <a:rPr lang="en-US" altLang="zh-TW" sz="1100" b="0" i="0">
                  <a:solidFill>
                    <a:schemeClr val="tx1"/>
                  </a:solidFill>
                  <a:effectLst/>
                  <a:latin typeface="Cambria Math" panose="02040503050406030204" pitchFamily="18" charset="0"/>
                  <a:ea typeface="+mn-ea"/>
                  <a:cs typeface="+mn-cs"/>
                </a:rPr>
                <a:t>2</a:t>
              </a:r>
              <a:r>
                <a:rPr lang="en-US" altLang="zh-TW" sz="1100" b="0" i="0">
                  <a:solidFill>
                    <a:schemeClr val="tx1"/>
                  </a:solidFill>
                  <a:effectLst/>
                  <a:latin typeface="Cambria Math"/>
                  <a:ea typeface="+mn-ea"/>
                  <a:cs typeface="+mn-cs"/>
                </a:rPr>
                <a:t>^</a:t>
              </a:r>
              <a:r>
                <a:rPr lang="en-US" altLang="zh-TW" sz="1100" b="0" i="0">
                  <a:solidFill>
                    <a:schemeClr val="tx1"/>
                  </a:solidFill>
                  <a:effectLst/>
                  <a:latin typeface="Cambria Math" panose="02040503050406030204" pitchFamily="18" charset="0"/>
                  <a:ea typeface="+mn-ea"/>
                  <a:cs typeface="+mn-cs"/>
                </a:rPr>
                <a:t>2+R</a:t>
              </a:r>
              <a:r>
                <a:rPr lang="en-US" altLang="zh-TW" sz="1100" b="0" i="0">
                  <a:solidFill>
                    <a:schemeClr val="tx1"/>
                  </a:solidFill>
                  <a:effectLst/>
                  <a:latin typeface="Cambria Math"/>
                  <a:ea typeface="+mn-ea"/>
                  <a:cs typeface="+mn-cs"/>
                </a:rPr>
                <a:t>_</a:t>
              </a:r>
              <a:r>
                <a:rPr lang="en-US" altLang="zh-TW" sz="1100" b="0" i="0">
                  <a:solidFill>
                    <a:schemeClr val="tx1"/>
                  </a:solidFill>
                  <a:effectLst/>
                  <a:latin typeface="Cambria Math" panose="02040503050406030204" pitchFamily="18" charset="0"/>
                  <a:ea typeface="+mn-ea"/>
                  <a:cs typeface="+mn-cs"/>
                </a:rPr>
                <a:t>3𝑎</a:t>
              </a:r>
              <a:r>
                <a:rPr lang="en-US" altLang="zh-TW" sz="1100" b="0" i="0">
                  <a:solidFill>
                    <a:schemeClr val="tx1"/>
                  </a:solidFill>
                  <a:effectLst/>
                  <a:latin typeface="Cambria Math"/>
                  <a:ea typeface="+mn-ea"/>
                  <a:cs typeface="+mn-cs"/>
                </a:rPr>
                <a:t>^</a:t>
              </a:r>
              <a:r>
                <a:rPr lang="en-US" altLang="zh-TW" sz="1100" b="0" i="0">
                  <a:solidFill>
                    <a:schemeClr val="tx1"/>
                  </a:solidFill>
                  <a:effectLst/>
                  <a:latin typeface="Cambria Math" panose="02040503050406030204" pitchFamily="18" charset="0"/>
                  <a:ea typeface="+mn-ea"/>
                  <a:cs typeface="+mn-cs"/>
                </a:rPr>
                <a:t>2+R</a:t>
              </a:r>
              <a:r>
                <a:rPr lang="en-US" altLang="zh-TW" sz="1100" b="0" i="0">
                  <a:solidFill>
                    <a:schemeClr val="tx1"/>
                  </a:solidFill>
                  <a:effectLst/>
                  <a:latin typeface="Cambria Math"/>
                  <a:ea typeface="+mn-ea"/>
                  <a:cs typeface="+mn-cs"/>
                </a:rPr>
                <a:t>_(</a:t>
              </a:r>
              <a:r>
                <a:rPr lang="en-US" altLang="zh-TW" sz="1100" b="0" i="0">
                  <a:solidFill>
                    <a:schemeClr val="tx1"/>
                  </a:solidFill>
                  <a:effectLst/>
                  <a:latin typeface="Cambria Math" panose="02040503050406030204" pitchFamily="18" charset="0"/>
                  <a:ea typeface="+mn-ea"/>
                  <a:cs typeface="+mn-cs"/>
                </a:rPr>
                <a:t>3𝑏</a:t>
              </a:r>
              <a:r>
                <a:rPr lang="zh-TW" altLang="en-US" sz="1100" b="0" i="0">
                  <a:solidFill>
                    <a:schemeClr val="tx1"/>
                  </a:solidFill>
                  <a:effectLst/>
                  <a:latin typeface="Cambria Math" panose="02040503050406030204" pitchFamily="18" charset="0"/>
                  <a:ea typeface="+mn-ea"/>
                  <a:cs typeface="+mn-cs"/>
                </a:rPr>
                <a:t> </a:t>
              </a:r>
              <a:r>
                <a:rPr lang="en-US" altLang="zh-TW" sz="1100" b="0" i="0">
                  <a:solidFill>
                    <a:schemeClr val="tx1"/>
                  </a:solidFill>
                  <a:effectLst/>
                  <a:latin typeface="Cambria Math"/>
                  <a:ea typeface="+mn-ea"/>
                  <a:cs typeface="+mn-cs"/>
                </a:rPr>
                <a:t>)</a:t>
              </a:r>
              <a:r>
                <a:rPr lang="zh-TW" altLang="en-US" sz="1100" b="0" i="0">
                  <a:solidFill>
                    <a:schemeClr val="tx1"/>
                  </a:solidFill>
                  <a:effectLst/>
                  <a:latin typeface="Cambria Math"/>
                  <a:ea typeface="+mn-ea"/>
                  <a:cs typeface="+mn-cs"/>
                </a:rPr>
                <a:t>^</a:t>
              </a:r>
              <a:r>
                <a:rPr lang="en-US" altLang="zh-TW" sz="1100" b="0" i="0">
                  <a:solidFill>
                    <a:schemeClr val="tx1"/>
                  </a:solidFill>
                  <a:effectLst/>
                  <a:latin typeface="Cambria Math" panose="02040503050406030204" pitchFamily="18" charset="0"/>
                  <a:ea typeface="+mn-ea"/>
                  <a:cs typeface="+mn-cs"/>
                </a:rPr>
                <a:t>2</a:t>
              </a:r>
              <a:r>
                <a:rPr lang="en-US" altLang="zh-TW" sz="1100" b="0" i="0">
                  <a:solidFill>
                    <a:schemeClr val="tx1"/>
                  </a:solidFill>
                  <a:effectLst/>
                  <a:latin typeface="Cambria Math"/>
                  <a:ea typeface="+mn-ea"/>
                  <a:cs typeface="+mn-cs"/>
                </a:rPr>
                <a:t> 〖</a:t>
              </a:r>
              <a:r>
                <a:rPr lang="en-US" altLang="zh-TW" sz="1100" b="0" i="0">
                  <a:solidFill>
                    <a:schemeClr val="tx1"/>
                  </a:solidFill>
                  <a:effectLst/>
                  <a:latin typeface="Cambria Math" panose="02040503050406030204" pitchFamily="18" charset="0"/>
                  <a:ea typeface="+mn-ea"/>
                  <a:cs typeface="+mn-cs"/>
                </a:rPr>
                <a:t>+</a:t>
              </a:r>
              <a:r>
                <a:rPr lang="zh-TW" altLang="en-US" sz="1100" b="0" i="0">
                  <a:solidFill>
                    <a:schemeClr val="tx1"/>
                  </a:solidFill>
                  <a:effectLst/>
                  <a:latin typeface="Cambria Math" panose="02040503050406030204" pitchFamily="18" charset="0"/>
                  <a:ea typeface="+mn-ea"/>
                  <a:cs typeface="+mn-cs"/>
                </a:rPr>
                <a:t> </a:t>
              </a:r>
              <a:r>
                <a:rPr lang="en-US" altLang="zh-TW" sz="1100" b="0" i="0">
                  <a:solidFill>
                    <a:schemeClr val="tx1"/>
                  </a:solidFill>
                  <a:effectLst/>
                  <a:latin typeface="Cambria Math" panose="02040503050406030204" pitchFamily="18" charset="0"/>
                  <a:ea typeface="+mn-ea"/>
                  <a:cs typeface="+mn-cs"/>
                </a:rPr>
                <a:t>R</a:t>
              </a:r>
              <a:r>
                <a:rPr lang="en-US" altLang="zh-TW" sz="1100" b="0" i="0">
                  <a:solidFill>
                    <a:schemeClr val="tx1"/>
                  </a:solidFill>
                  <a:effectLst/>
                  <a:latin typeface="Cambria Math"/>
                  <a:ea typeface="+mn-ea"/>
                  <a:cs typeface="+mn-cs"/>
                </a:rPr>
                <a:t>〗_</a:t>
              </a:r>
              <a:r>
                <a:rPr lang="en-US" altLang="zh-TW" sz="1100" b="0" i="0">
                  <a:solidFill>
                    <a:schemeClr val="tx1"/>
                  </a:solidFill>
                  <a:effectLst/>
                  <a:latin typeface="Cambria Math" panose="02040503050406030204" pitchFamily="18" charset="0"/>
                  <a:ea typeface="+mn-ea"/>
                  <a:cs typeface="+mn-cs"/>
                </a:rPr>
                <a:t>3𝑐</a:t>
              </a:r>
              <a:r>
                <a:rPr lang="en-US" altLang="zh-TW" sz="1100" b="0" i="0">
                  <a:solidFill>
                    <a:schemeClr val="tx1"/>
                  </a:solidFill>
                  <a:effectLst/>
                  <a:latin typeface="Cambria Math"/>
                  <a:ea typeface="+mn-ea"/>
                  <a:cs typeface="+mn-cs"/>
                </a:rPr>
                <a:t>^</a:t>
              </a:r>
              <a:r>
                <a:rPr lang="en-US" altLang="zh-TW" sz="1100" b="0" i="0">
                  <a:solidFill>
                    <a:schemeClr val="tx1"/>
                  </a:solidFill>
                  <a:effectLst/>
                  <a:latin typeface="Cambria Math" panose="02040503050406030204" pitchFamily="18" charset="0"/>
                  <a:ea typeface="+mn-ea"/>
                  <a:cs typeface="+mn-cs"/>
                </a:rPr>
                <a:t>2</a:t>
              </a:r>
              <a:r>
                <a:rPr lang="en-US" altLang="zh-TW" sz="1100" b="0" i="0">
                  <a:solidFill>
                    <a:schemeClr val="tx1"/>
                  </a:solidFill>
                  <a:effectLst/>
                  <a:latin typeface="Cambria Math"/>
                  <a:ea typeface="+mn-ea"/>
                  <a:cs typeface="+mn-cs"/>
                </a:rPr>
                <a:t> </a:t>
              </a:r>
              <a:r>
                <a:rPr lang="en-US" altLang="zh-TW" sz="1200" b="0" i="0">
                  <a:solidFill>
                    <a:schemeClr val="tx1"/>
                  </a:solidFill>
                  <a:effectLst/>
                  <a:latin typeface="Cambria Math"/>
                  <a:ea typeface="+mn-ea"/>
                  <a:cs typeface="+mn-cs"/>
                </a:rPr>
                <a:t>)</a:t>
              </a:r>
              <a:r>
                <a:rPr lang="en-US" altLang="zh-TW" sz="1100" b="0" i="0">
                  <a:solidFill>
                    <a:schemeClr val="tx1"/>
                  </a:solidFill>
                  <a:effectLst/>
                  <a:latin typeface="Cambria Math"/>
                  <a:ea typeface="+mn-ea"/>
                  <a:cs typeface="+mn-cs"/>
                </a:rPr>
                <a:t>)</a:t>
              </a:r>
              <a:endParaRPr lang="zh-TW" altLang="en-US" sz="1200">
                <a:latin typeface="Times New Roman" panose="02020603050405020304" pitchFamily="18" charset="0"/>
                <a:ea typeface="標楷體" panose="03000509000000000000" pitchFamily="65" charset="-120"/>
                <a:cs typeface="Times New Roman" panose="02020603050405020304" pitchFamily="18" charset="0"/>
              </a:endParaRPr>
            </a:p>
          </xdr:txBody>
        </xdr:sp>
      </mc:Fallback>
    </mc:AlternateContent>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1266825</xdr:colOff>
          <xdr:row>0</xdr:row>
          <xdr:rowOff>0</xdr:rowOff>
        </xdr:from>
        <xdr:to>
          <xdr:col>0</xdr:col>
          <xdr:colOff>1266825</xdr:colOff>
          <xdr:row>2</xdr:row>
          <xdr:rowOff>133350</xdr:rowOff>
        </xdr:to>
        <xdr:sp macro="" textlink="">
          <xdr:nvSpPr>
            <xdr:cNvPr id="16385" name="Object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1266825</xdr:colOff>
          <xdr:row>0</xdr:row>
          <xdr:rowOff>0</xdr:rowOff>
        </xdr:from>
        <xdr:to>
          <xdr:col>0</xdr:col>
          <xdr:colOff>1266825</xdr:colOff>
          <xdr:row>2</xdr:row>
          <xdr:rowOff>133350</xdr:rowOff>
        </xdr:to>
        <xdr:sp macro="" textlink="">
          <xdr:nvSpPr>
            <xdr:cNvPr id="16386" name="Object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1266825</xdr:colOff>
          <xdr:row>0</xdr:row>
          <xdr:rowOff>0</xdr:rowOff>
        </xdr:from>
        <xdr:to>
          <xdr:col>0</xdr:col>
          <xdr:colOff>1266825</xdr:colOff>
          <xdr:row>2</xdr:row>
          <xdr:rowOff>133350</xdr:rowOff>
        </xdr:to>
        <xdr:sp macro="" textlink="">
          <xdr:nvSpPr>
            <xdr:cNvPr id="16387" name="Object 3"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1266825</xdr:colOff>
          <xdr:row>0</xdr:row>
          <xdr:rowOff>0</xdr:rowOff>
        </xdr:from>
        <xdr:to>
          <xdr:col>0</xdr:col>
          <xdr:colOff>1266825</xdr:colOff>
          <xdr:row>2</xdr:row>
          <xdr:rowOff>133350</xdr:rowOff>
        </xdr:to>
        <xdr:sp macro="" textlink="">
          <xdr:nvSpPr>
            <xdr:cNvPr id="16388" name="Object 4"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1266825</xdr:colOff>
          <xdr:row>0</xdr:row>
          <xdr:rowOff>0</xdr:rowOff>
        </xdr:from>
        <xdr:to>
          <xdr:col>0</xdr:col>
          <xdr:colOff>1266825</xdr:colOff>
          <xdr:row>2</xdr:row>
          <xdr:rowOff>123825</xdr:rowOff>
        </xdr:to>
        <xdr:sp macro="" textlink="">
          <xdr:nvSpPr>
            <xdr:cNvPr id="16389" name="Object 5" hidden="1">
              <a:extLst>
                <a:ext uri="{63B3BB69-23CF-44E3-9099-C40C66FF867C}">
                  <a14:compatExt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1266825</xdr:colOff>
          <xdr:row>0</xdr:row>
          <xdr:rowOff>0</xdr:rowOff>
        </xdr:from>
        <xdr:to>
          <xdr:col>0</xdr:col>
          <xdr:colOff>1266825</xdr:colOff>
          <xdr:row>2</xdr:row>
          <xdr:rowOff>123825</xdr:rowOff>
        </xdr:to>
        <xdr:sp macro="" textlink="">
          <xdr:nvSpPr>
            <xdr:cNvPr id="16390" name="Object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1266825</xdr:colOff>
          <xdr:row>0</xdr:row>
          <xdr:rowOff>0</xdr:rowOff>
        </xdr:from>
        <xdr:to>
          <xdr:col>0</xdr:col>
          <xdr:colOff>1266825</xdr:colOff>
          <xdr:row>2</xdr:row>
          <xdr:rowOff>123825</xdr:rowOff>
        </xdr:to>
        <xdr:sp macro="" textlink="">
          <xdr:nvSpPr>
            <xdr:cNvPr id="16391" name="Object 7" hidden="1">
              <a:extLst>
                <a:ext uri="{63B3BB69-23CF-44E3-9099-C40C66FF867C}">
                  <a14:compatExt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1266825</xdr:colOff>
          <xdr:row>0</xdr:row>
          <xdr:rowOff>0</xdr:rowOff>
        </xdr:from>
        <xdr:to>
          <xdr:col>0</xdr:col>
          <xdr:colOff>1266825</xdr:colOff>
          <xdr:row>2</xdr:row>
          <xdr:rowOff>123825</xdr:rowOff>
        </xdr:to>
        <xdr:sp macro="" textlink="">
          <xdr:nvSpPr>
            <xdr:cNvPr id="16392" name="Object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1023745</xdr:colOff>
      <xdr:row>2</xdr:row>
      <xdr:rowOff>48206</xdr:rowOff>
    </xdr:from>
    <xdr:ext cx="1486374" cy="373051"/>
    <mc:AlternateContent xmlns:mc="http://schemas.openxmlformats.org/markup-compatibility/2006" xmlns:a14="http://schemas.microsoft.com/office/drawing/2010/main">
      <mc:Choice Requires="a14">
        <xdr:sp macro="" textlink="">
          <xdr:nvSpPr>
            <xdr:cNvPr id="10" name="文字方塊 9">
              <a:extLst>
                <a:ext uri="{FF2B5EF4-FFF2-40B4-BE49-F238E27FC236}">
                  <a16:creationId xmlns:a16="http://schemas.microsoft.com/office/drawing/2014/main" id="{00000000-0008-0000-0100-00000A000000}"/>
                </a:ext>
              </a:extLst>
            </xdr:cNvPr>
            <xdr:cNvSpPr txBox="1"/>
          </xdr:nvSpPr>
          <xdr:spPr>
            <a:xfrm>
              <a:off x="1023745" y="485235"/>
              <a:ext cx="1486374" cy="37305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left"/>
                  </m:oMathParaPr>
                  <m:oMath xmlns:m="http://schemas.openxmlformats.org/officeDocument/2006/math">
                    <m:sSub>
                      <m:sSubPr>
                        <m:ctrlPr>
                          <a:rPr lang="en-US" altLang="zh-TW" sz="1100" b="0" i="1">
                            <a:solidFill>
                              <a:sysClr val="windowText" lastClr="000000"/>
                            </a:solidFill>
                            <a:effectLst/>
                            <a:latin typeface="Cambria Math" panose="02040503050406030204" pitchFamily="18" charset="0"/>
                            <a:ea typeface="+mn-ea"/>
                            <a:cs typeface="+mn-cs"/>
                          </a:rPr>
                        </m:ctrlPr>
                      </m:sSubPr>
                      <m:e>
                        <m:r>
                          <m:rPr>
                            <m:sty m:val="p"/>
                          </m:rPr>
                          <a:rPr lang="en-US" altLang="zh-TW" sz="1100" b="0" i="1">
                            <a:solidFill>
                              <a:sysClr val="windowText" lastClr="000000"/>
                            </a:solidFill>
                            <a:effectLst/>
                            <a:latin typeface="Cambria Math" panose="02040503050406030204" pitchFamily="18" charset="0"/>
                            <a:ea typeface="+mn-ea"/>
                            <a:cs typeface="+mn-cs"/>
                          </a:rPr>
                          <m:t>R</m:t>
                        </m:r>
                      </m:e>
                      <m:sub>
                        <m:r>
                          <a:rPr lang="en-US" altLang="zh-TW" sz="1100" b="0" i="1">
                            <a:solidFill>
                              <a:sysClr val="windowText" lastClr="000000"/>
                            </a:solidFill>
                            <a:effectLst/>
                            <a:latin typeface="Cambria Math"/>
                            <a:ea typeface="+mn-ea"/>
                            <a:cs typeface="+mn-cs"/>
                          </a:rPr>
                          <m:t>3</m:t>
                        </m:r>
                        <m:r>
                          <a:rPr lang="en-US" altLang="zh-TW" sz="1100" b="0" i="1">
                            <a:solidFill>
                              <a:sysClr val="windowText" lastClr="000000"/>
                            </a:solidFill>
                            <a:effectLst/>
                            <a:latin typeface="Cambria Math" panose="02040503050406030204" pitchFamily="18" charset="0"/>
                            <a:ea typeface="+mn-ea"/>
                            <a:cs typeface="+mn-cs"/>
                          </a:rPr>
                          <m:t>𝑐</m:t>
                        </m:r>
                      </m:sub>
                    </m:sSub>
                    <m:r>
                      <a:rPr lang="en-US" altLang="zh-TW" sz="1200" i="1">
                        <a:solidFill>
                          <a:sysClr val="windowText" lastClr="000000"/>
                        </a:solidFill>
                        <a:latin typeface="Cambria Math" panose="02040503050406030204" pitchFamily="18" charset="0"/>
                        <a:ea typeface="Cambria Math" panose="02040503050406030204" pitchFamily="18" charset="0"/>
                      </a:rPr>
                      <m:t>=</m:t>
                    </m:r>
                    <m:r>
                      <a:rPr lang="en-US" altLang="zh-TW" sz="1200" b="0" i="1">
                        <a:solidFill>
                          <a:sysClr val="windowText" lastClr="000000"/>
                        </a:solidFill>
                        <a:latin typeface="Cambria Math" panose="02040503050406030204" pitchFamily="18" charset="0"/>
                        <a:ea typeface="Cambria Math" panose="02040503050406030204" pitchFamily="18" charset="0"/>
                      </a:rPr>
                      <m:t> </m:t>
                    </m:r>
                    <m:rad>
                      <m:radPr>
                        <m:degHide m:val="on"/>
                        <m:ctrlPr>
                          <a:rPr lang="en-US" altLang="zh-TW" sz="1200" b="0" i="1">
                            <a:solidFill>
                              <a:sysClr val="windowText" lastClr="000000"/>
                            </a:solidFill>
                            <a:latin typeface="Cambria Math" panose="02040503050406030204" pitchFamily="18" charset="0"/>
                            <a:ea typeface="Cambria Math" panose="02040503050406030204" pitchFamily="18" charset="0"/>
                          </a:rPr>
                        </m:ctrlPr>
                      </m:radPr>
                      <m:deg/>
                      <m:e>
                        <m:sSubSup>
                          <m:sSubSupPr>
                            <m:ctrlPr>
                              <a:rPr lang="en-US" altLang="zh-TW" sz="1100" b="0" i="1">
                                <a:solidFill>
                                  <a:sysClr val="windowText" lastClr="000000"/>
                                </a:solidFill>
                                <a:effectLst/>
                                <a:latin typeface="Cambria Math" panose="02040503050406030204" pitchFamily="18" charset="0"/>
                                <a:ea typeface="+mn-ea"/>
                                <a:cs typeface="+mn-cs"/>
                              </a:rPr>
                            </m:ctrlPr>
                          </m:sSubSupPr>
                          <m:e>
                            <m:r>
                              <m:rPr>
                                <m:sty m:val="p"/>
                              </m:rPr>
                              <a:rPr lang="en-US" altLang="zh-TW" sz="1100" b="0" i="1">
                                <a:solidFill>
                                  <a:sysClr val="windowText" lastClr="000000"/>
                                </a:solidFill>
                                <a:effectLst/>
                                <a:latin typeface="Cambria Math" panose="02040503050406030204" pitchFamily="18" charset="0"/>
                                <a:ea typeface="+mn-ea"/>
                                <a:cs typeface="+mn-cs"/>
                              </a:rPr>
                              <m:t>R</m:t>
                            </m:r>
                          </m:e>
                          <m:sub>
                            <m:r>
                              <m:rPr>
                                <m:nor/>
                              </m:rPr>
                              <a:rPr lang="zh-TW" altLang="en-US" sz="1100" b="0" i="0" baseline="0">
                                <a:solidFill>
                                  <a:sysClr val="windowText" lastClr="000000"/>
                                </a:solidFill>
                                <a:effectLst/>
                                <a:latin typeface="+mn-lt"/>
                                <a:ea typeface="+mn-ea"/>
                                <a:cs typeface="+mn-cs"/>
                              </a:rPr>
                              <m:t>地震</m:t>
                            </m:r>
                          </m:sub>
                          <m:sup>
                            <m:r>
                              <a:rPr lang="en-US" altLang="zh-TW" sz="1100" b="0" i="1">
                                <a:solidFill>
                                  <a:sysClr val="windowText" lastClr="000000"/>
                                </a:solidFill>
                                <a:effectLst/>
                                <a:latin typeface="Cambria Math" panose="02040503050406030204" pitchFamily="18" charset="0"/>
                                <a:ea typeface="+mn-ea"/>
                                <a:cs typeface="+mn-cs"/>
                              </a:rPr>
                              <m:t>2</m:t>
                            </m:r>
                          </m:sup>
                        </m:sSubSup>
                        <m:r>
                          <m:rPr>
                            <m:nor/>
                          </m:rPr>
                          <a:rPr lang="en-US" altLang="zh-TW" sz="1100">
                            <a:solidFill>
                              <a:sysClr val="windowText" lastClr="000000"/>
                            </a:solidFill>
                            <a:effectLst/>
                            <a:latin typeface="標楷體" panose="03000509000000000000" pitchFamily="65" charset="-120"/>
                            <a:ea typeface="標楷體" panose="03000509000000000000" pitchFamily="65" charset="-120"/>
                            <a:cs typeface="+mn-cs"/>
                          </a:rPr>
                          <m:t>+</m:t>
                        </m:r>
                        <m:sSubSup>
                          <m:sSubSupPr>
                            <m:ctrlPr>
                              <a:rPr lang="en-US" altLang="zh-TW" sz="1100" b="0" i="1">
                                <a:solidFill>
                                  <a:sysClr val="windowText" lastClr="000000"/>
                                </a:solidFill>
                                <a:effectLst/>
                                <a:latin typeface="Cambria Math" panose="02040503050406030204" pitchFamily="18" charset="0"/>
                                <a:ea typeface="+mn-ea"/>
                                <a:cs typeface="+mn-cs"/>
                              </a:rPr>
                            </m:ctrlPr>
                          </m:sSubSupPr>
                          <m:e>
                            <m:r>
                              <m:rPr>
                                <m:sty m:val="p"/>
                              </m:rPr>
                              <a:rPr lang="en-US" altLang="zh-TW" sz="1100" b="0" i="1">
                                <a:solidFill>
                                  <a:sysClr val="windowText" lastClr="000000"/>
                                </a:solidFill>
                                <a:effectLst/>
                                <a:latin typeface="Cambria Math" panose="02040503050406030204" pitchFamily="18" charset="0"/>
                                <a:ea typeface="+mn-ea"/>
                                <a:cs typeface="+mn-cs"/>
                              </a:rPr>
                              <m:t>R</m:t>
                            </m:r>
                          </m:e>
                          <m:sub>
                            <m:r>
                              <a:rPr lang="zh-TW" altLang="en-US" sz="1100" b="0" i="1">
                                <a:solidFill>
                                  <a:sysClr val="windowText" lastClr="000000"/>
                                </a:solidFill>
                                <a:effectLst/>
                                <a:latin typeface="Cambria Math" panose="02040503050406030204" pitchFamily="18" charset="0"/>
                                <a:ea typeface="+mn-ea"/>
                                <a:cs typeface="+mn-cs"/>
                              </a:rPr>
                              <m:t>颱洪</m:t>
                            </m:r>
                          </m:sub>
                          <m:sup>
                            <m:r>
                              <a:rPr lang="en-US" altLang="zh-TW" sz="1100" b="0" i="1">
                                <a:solidFill>
                                  <a:sysClr val="windowText" lastClr="000000"/>
                                </a:solidFill>
                                <a:effectLst/>
                                <a:latin typeface="Cambria Math" panose="02040503050406030204" pitchFamily="18" charset="0"/>
                                <a:ea typeface="+mn-ea"/>
                                <a:cs typeface="+mn-cs"/>
                              </a:rPr>
                              <m:t>2</m:t>
                            </m:r>
                          </m:sup>
                        </m:sSubSup>
                      </m:e>
                    </m:rad>
                  </m:oMath>
                </m:oMathPara>
              </a14:m>
              <a:endParaRPr lang="zh-TW" altLang="en-US" sz="1200">
                <a:solidFill>
                  <a:sysClr val="windowText" lastClr="000000"/>
                </a:solidFill>
                <a:latin typeface="標楷體" panose="03000509000000000000" pitchFamily="65" charset="-120"/>
                <a:ea typeface="標楷體" panose="03000509000000000000" pitchFamily="65" charset="-120"/>
                <a:cs typeface="Times New Roman" panose="02020603050405020304" pitchFamily="18" charset="0"/>
              </a:endParaRPr>
            </a:p>
          </xdr:txBody>
        </xdr:sp>
      </mc:Choice>
      <mc:Fallback xmlns="">
        <xdr:sp macro="" textlink="">
          <xdr:nvSpPr>
            <xdr:cNvPr id="10" name="文字方塊 9">
              <a:extLst>
                <a:ext uri="{FF2B5EF4-FFF2-40B4-BE49-F238E27FC236}">
                  <a16:creationId xmlns:a16="http://schemas.microsoft.com/office/drawing/2014/main" id="{00000000-0008-0000-0100-00000A000000}"/>
                </a:ext>
              </a:extLst>
            </xdr:cNvPr>
            <xdr:cNvSpPr txBox="1"/>
          </xdr:nvSpPr>
          <xdr:spPr>
            <a:xfrm>
              <a:off x="1023745" y="485235"/>
              <a:ext cx="1486374" cy="37305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altLang="zh-TW" sz="1100" b="0" i="0">
                  <a:solidFill>
                    <a:sysClr val="windowText" lastClr="000000"/>
                  </a:solidFill>
                  <a:effectLst/>
                  <a:latin typeface="Cambria Math" panose="02040503050406030204" pitchFamily="18" charset="0"/>
                  <a:ea typeface="+mn-ea"/>
                  <a:cs typeface="+mn-cs"/>
                </a:rPr>
                <a:t>R_</a:t>
              </a:r>
              <a:r>
                <a:rPr lang="en-US" altLang="zh-TW" sz="1100" b="0" i="0">
                  <a:solidFill>
                    <a:sysClr val="windowText" lastClr="000000"/>
                  </a:solidFill>
                  <a:effectLst/>
                  <a:latin typeface="Cambria Math"/>
                  <a:ea typeface="+mn-ea"/>
                  <a:cs typeface="+mn-cs"/>
                </a:rPr>
                <a:t>3</a:t>
              </a:r>
              <a:r>
                <a:rPr lang="en-US" altLang="zh-TW" sz="1100" b="0" i="0">
                  <a:solidFill>
                    <a:sysClr val="windowText" lastClr="000000"/>
                  </a:solidFill>
                  <a:effectLst/>
                  <a:latin typeface="Cambria Math" panose="02040503050406030204" pitchFamily="18" charset="0"/>
                  <a:ea typeface="+mn-ea"/>
                  <a:cs typeface="+mn-cs"/>
                </a:rPr>
                <a:t>𝑐</a:t>
              </a:r>
              <a:r>
                <a:rPr lang="en-US" altLang="zh-TW" sz="1200" i="0">
                  <a:solidFill>
                    <a:sysClr val="windowText" lastClr="000000"/>
                  </a:solidFill>
                  <a:latin typeface="Cambria Math" panose="02040503050406030204" pitchFamily="18" charset="0"/>
                  <a:ea typeface="Cambria Math" panose="02040503050406030204" pitchFamily="18" charset="0"/>
                </a:rPr>
                <a:t>=</a:t>
              </a:r>
              <a:r>
                <a:rPr lang="en-US" altLang="zh-TW" sz="1200" b="0" i="0">
                  <a:solidFill>
                    <a:sysClr val="windowText" lastClr="000000"/>
                  </a:solidFill>
                  <a:latin typeface="Cambria Math" panose="02040503050406030204" pitchFamily="18" charset="0"/>
                  <a:ea typeface="Cambria Math" panose="02040503050406030204" pitchFamily="18" charset="0"/>
                </a:rPr>
                <a:t> √(</a:t>
              </a:r>
              <a:r>
                <a:rPr lang="en-US" altLang="zh-TW" sz="1100" b="0" i="0">
                  <a:solidFill>
                    <a:sysClr val="windowText" lastClr="000000"/>
                  </a:solidFill>
                  <a:effectLst/>
                  <a:latin typeface="Cambria Math" panose="02040503050406030204" pitchFamily="18" charset="0"/>
                  <a:ea typeface="+mn-ea"/>
                  <a:cs typeface="+mn-cs"/>
                </a:rPr>
                <a:t>R_</a:t>
              </a:r>
              <a:r>
                <a:rPr lang="zh-TW" altLang="en-US" sz="1100" b="0" i="0" baseline="0">
                  <a:solidFill>
                    <a:sysClr val="windowText" lastClr="000000"/>
                  </a:solidFill>
                  <a:effectLst/>
                  <a:latin typeface="+mn-lt"/>
                  <a:ea typeface="+mn-ea"/>
                  <a:cs typeface="+mn-cs"/>
                </a:rPr>
                <a:t>"地震</a:t>
              </a:r>
              <a:r>
                <a:rPr lang="zh-TW" altLang="en-US" sz="1100" b="0" i="0" baseline="0">
                  <a:solidFill>
                    <a:sysClr val="windowText" lastClr="000000"/>
                  </a:solidFill>
                  <a:effectLst/>
                  <a:latin typeface="Cambria Math" panose="02040503050406030204" pitchFamily="18" charset="0"/>
                  <a:ea typeface="+mn-ea"/>
                  <a:cs typeface="+mn-cs"/>
                </a:rPr>
                <a:t>" ^</a:t>
              </a:r>
              <a:r>
                <a:rPr lang="en-US" altLang="zh-TW" sz="1100" b="0" i="0">
                  <a:solidFill>
                    <a:sysClr val="windowText" lastClr="000000"/>
                  </a:solidFill>
                  <a:effectLst/>
                  <a:latin typeface="Cambria Math" panose="02040503050406030204" pitchFamily="18" charset="0"/>
                  <a:ea typeface="+mn-ea"/>
                  <a:cs typeface="+mn-cs"/>
                </a:rPr>
                <a:t>2 "</a:t>
              </a:r>
              <a:r>
                <a:rPr lang="en-US" altLang="zh-TW" sz="1100" i="0">
                  <a:solidFill>
                    <a:sysClr val="windowText" lastClr="000000"/>
                  </a:solidFill>
                  <a:effectLst/>
                  <a:latin typeface="標楷體" panose="03000509000000000000" pitchFamily="65" charset="-120"/>
                  <a:ea typeface="標楷體" panose="03000509000000000000" pitchFamily="65" charset="-120"/>
                  <a:cs typeface="+mn-cs"/>
                </a:rPr>
                <a:t>+</a:t>
              </a:r>
              <a:r>
                <a:rPr lang="en-US" altLang="zh-TW" sz="1100" b="0" i="0">
                  <a:solidFill>
                    <a:sysClr val="windowText" lastClr="000000"/>
                  </a:solidFill>
                  <a:effectLst/>
                  <a:latin typeface="Cambria Math" panose="02040503050406030204" pitchFamily="18" charset="0"/>
                  <a:ea typeface="+mn-ea"/>
                  <a:cs typeface="+mn-cs"/>
                </a:rPr>
                <a:t>" R_</a:t>
              </a:r>
              <a:r>
                <a:rPr lang="zh-TW" altLang="en-US" sz="1100" b="0" i="0">
                  <a:solidFill>
                    <a:sysClr val="windowText" lastClr="000000"/>
                  </a:solidFill>
                  <a:effectLst/>
                  <a:latin typeface="Cambria Math" panose="02040503050406030204" pitchFamily="18" charset="0"/>
                  <a:ea typeface="+mn-ea"/>
                  <a:cs typeface="+mn-cs"/>
                </a:rPr>
                <a:t>颱洪^</a:t>
              </a:r>
              <a:r>
                <a:rPr lang="en-US" altLang="zh-TW" sz="1100" b="0" i="0">
                  <a:solidFill>
                    <a:sysClr val="windowText" lastClr="000000"/>
                  </a:solidFill>
                  <a:effectLst/>
                  <a:latin typeface="Cambria Math" panose="02040503050406030204" pitchFamily="18" charset="0"/>
                  <a:ea typeface="+mn-ea"/>
                  <a:cs typeface="+mn-cs"/>
                </a:rPr>
                <a:t>2 </a:t>
              </a:r>
              <a:r>
                <a:rPr lang="en-US" altLang="zh-TW" sz="1200" b="0" i="0">
                  <a:solidFill>
                    <a:sysClr val="windowText" lastClr="000000"/>
                  </a:solidFill>
                  <a:effectLst/>
                  <a:latin typeface="Cambria Math" panose="02040503050406030204" pitchFamily="18" charset="0"/>
                  <a:ea typeface="Cambria Math" panose="02040503050406030204" pitchFamily="18" charset="0"/>
                  <a:cs typeface="+mn-cs"/>
                </a:rPr>
                <a:t>)</a:t>
              </a:r>
              <a:endParaRPr lang="zh-TW" altLang="en-US" sz="1200">
                <a:solidFill>
                  <a:sysClr val="windowText" lastClr="000000"/>
                </a:solidFill>
                <a:latin typeface="標楷體" panose="03000509000000000000" pitchFamily="65" charset="-120"/>
                <a:ea typeface="標楷體" panose="03000509000000000000" pitchFamily="65" charset="-120"/>
                <a:cs typeface="Times New Roman" panose="02020603050405020304" pitchFamily="18" charset="0"/>
              </a:endParaRPr>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s_fs_nt1\LIA\WINDOWS\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is_fs_nt1\act\Documents%20and%20Settings\iiroc194\&#26700;&#38754;\96RBC&#22577;&#34920;\96RBC&#20462;&#27491;_961015\&#22781;&#38570;\&#22522;&#26412;&#36039;&#260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m_fs_nt2\RES\Documents%20and%20Settings\a08\Local%20Settings\Temporary%20Internet%20Files\OLK143\9206&#22283;&#27888;&#19990;&#32000;&#26376;&#2257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m_fs_nt2\RES\Documents%20and%20Settings\a09\Local%20Settings\Temporary%20Internet%20Files\OLK115\930212&#22781;&#38570;&#26989;&#24180;&#24230;&#27298;&#26597;&#22577;&#34920;--&#35498;&#26126;&#26371;&#29256;%20(1)-&#26356;&#26032;&#34920;30-3-&#21034;&#27298;&#26597;&#23383;-&#21034;&#37325;&#2282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is_fs_nt1\users\Documents%20and%20Settings\Owner\Local%20Settings\Temporary%20Internet%20Files\OLK5\&#31805;&#21934;&#20445;&#3602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roject/120%20RBC&#22577;&#34920;/2021/110&#24180;&#19978;&#21322;&#24180;/0_&#22635;&#22577;&#25163;&#20874;&#21450;&#22577;&#34920;/&#20877;&#20445;&#38570;/0707/110Q2_RE_RBC_07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i10\&#36001;&#21209;&#31934;&#31639;&#20849;&#29992;&#36039;&#26009;&#21312;\WINDOWS\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_fs_nt2\RES\WINDOWS\TEMP\921002&#20445;&#38570;&#26989;&#26376;&#22577;yaotu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is_fs_nt1\act\Book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is_fs_nt1\LIA\Documents%20and%20Settings\billy.kwan\My%20Documents\Work\Template\Universal%20BCAR%20V5.3%20for%20YE%202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Book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f02\usr\Project\120%20RBC&#22577;&#34920;\2010\99&#19978;&#21322;&#24180;&#24230;\0_&#22635;&#22577;&#25163;&#20874;&#21450;&#22577;&#34920;\99&#21322;&#24180;&#22577;&#27298;&#26597;&#22577;&#34920;-&#21547;&#21246;&#31293;&#34920;.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22781;&#38570;&#26376;&#22577;&#31684;&#26412;&#27284;1"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is_fs_nt1\users\AiuiTw\NyExitTy\ExTy01q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RECORD"/>
      <sheetName val="2REPORT"/>
      <sheetName val="4ACCOUN"/>
      <sheetName val="5DAYRPT "/>
      <sheetName val="Res-9912"/>
      <sheetName val="附表3-檢核表"/>
      <sheetName val="表21-7"/>
      <sheetName val="表26-1"/>
      <sheetName val="公司別"/>
      <sheetName val="表01-1"/>
      <sheetName val="表02(負債業主權益)"/>
      <sheetName val="表03"/>
      <sheetName val="CTPL-12"/>
      <sheetName val="表09"/>
      <sheetName val="表11(總計)"/>
      <sheetName val="表01"/>
      <sheetName val="表02(資產附表)"/>
      <sheetName val="表02(資產)"/>
      <sheetName val="表10"/>
      <sheetName val="表15(合併列示及總計)"/>
      <sheetName val="表06"/>
      <sheetName val="表30-8-5"/>
      <sheetName val="表05-1"/>
      <sheetName val="表30-2"/>
      <sheetName val="表30-3"/>
      <sheetName val="表30-4"/>
      <sheetName val="表30-5"/>
      <sheetName val="表30-5-1"/>
      <sheetName val="表30-6"/>
      <sheetName val="表30-7"/>
      <sheetName val="表30-8"/>
      <sheetName val="表10-3"/>
      <sheetName val="表13-4"/>
      <sheetName val="表30-9"/>
      <sheetName val="表11-2"/>
      <sheetName val="上市股票及基金beta值計算表"/>
      <sheetName val="表30-14"/>
      <sheetName val="表12-2"/>
      <sheetName val="表13-2"/>
      <sheetName val="表30-8-3"/>
      <sheetName val="表30-8-4"/>
      <sheetName val="表30-3-3"/>
      <sheetName val="表30-3-1"/>
      <sheetName val="表10-4"/>
      <sheetName val="表16-2-1"/>
      <sheetName val="表10-2"/>
      <sheetName val="表30-10"/>
      <sheetName val="表30-3-2"/>
      <sheetName val="表30-16"/>
      <sheetName val="表16-2-2"/>
      <sheetName val="表16-2-3"/>
      <sheetName val="表30-4-1"/>
      <sheetName val="表30-11"/>
      <sheetName val="表30-12"/>
      <sheetName val="表21-4"/>
      <sheetName val="表30-8-6"/>
      <sheetName val="表21-1"/>
      <sheetName val="表21-3"/>
      <sheetName val="表25-2"/>
      <sheetName val="表30-8-1 "/>
      <sheetName val="表30-8-2"/>
      <sheetName val="表25-1"/>
      <sheetName val="主表"/>
      <sheetName val="表13-1"/>
      <sheetName val="附表3_EQRP100Y層分配比"/>
      <sheetName val="表07(總計)"/>
      <sheetName val="Sheet2"/>
      <sheetName val="附表2_100RP地震非比例層調整係數"/>
      <sheetName val="底稿"/>
      <sheetName val="表02-2"/>
      <sheetName val="表02-6"/>
      <sheetName val="表02-7"/>
      <sheetName val="表02-5"/>
      <sheetName val="表02-3"/>
      <sheetName val="表02-4"/>
      <sheetName val="Sheet1"/>
      <sheetName val="費率"/>
      <sheetName val="XLR_NoRangeSheet"/>
      <sheetName val="資料更新"/>
      <sheetName val="INCOME"/>
      <sheetName val="BALANCE"/>
      <sheetName val="Input"/>
      <sheetName val="表30-15"/>
      <sheetName val="目錄"/>
      <sheetName val="Q08交易明細"/>
      <sheetName val="表30-13-1"/>
      <sheetName val="封面"/>
      <sheetName val="03ws"/>
      <sheetName val="非認許A"/>
      <sheetName val="備供累計"/>
      <sheetName val="Reserve"/>
      <sheetName val="工作表2"/>
      <sheetName val="0"/>
      <sheetName val="代碼表"/>
      <sheetName val="清單"/>
      <sheetName val="印(長投公開資訊統計表)"/>
      <sheetName val="請輸入(子公司自結總表元)"/>
      <sheetName val="外幣定存庫存"/>
      <sheetName val="price"/>
      <sheetName val="自操基金NAV查詢-權益型"/>
      <sheetName val="會計庫存"/>
      <sheetName val="上櫃股票beta值計算-10412更新"/>
      <sheetName val="科子細"/>
      <sheetName val="MATCH"/>
      <sheetName val="Rates"/>
      <sheetName val="1月"/>
      <sheetName val="2月"/>
      <sheetName val="FX"/>
      <sheetName val="ICS Param"/>
      <sheetName val="表30-7-6"/>
      <sheetName val="表30-7-3"/>
      <sheetName val="表30-7-4"/>
      <sheetName val="表30-3-4"/>
      <sheetName val="表30-3-5"/>
      <sheetName val="Corp+Fin"/>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錄"/>
      <sheetName val="表01-1"/>
      <sheetName val="表01-2"/>
      <sheetName val="表01-3"/>
      <sheetName val="表01-4"/>
      <sheetName val="表01-5"/>
      <sheetName val="表01-6"/>
      <sheetName val="表02-1"/>
      <sheetName val="表02-2"/>
      <sheetName val="表02-3"/>
      <sheetName val="表02-4"/>
      <sheetName val="表02-5"/>
      <sheetName val="表02-6"/>
      <sheetName val="表02-7"/>
      <sheetName val="Form2_2B"/>
      <sheetName val="表02(負債業主權益)"/>
      <sheetName val="表03"/>
      <sheetName val="表09"/>
      <sheetName val="表11(總計)"/>
      <sheetName val="表01"/>
      <sheetName val="表02(資產附表)"/>
      <sheetName val="表02(資產)"/>
      <sheetName val="表10"/>
      <sheetName val="表15(合併列示及總計)"/>
      <sheetName val="3.股東權益變動表"/>
      <sheetName val="Sheet1"/>
      <sheetName val="基金"/>
      <sheetName val="Sheet2"/>
      <sheetName val="GLS306"/>
      <sheetName val="GLS333"/>
      <sheetName val="Prem"/>
      <sheetName val="申報書-17頁"/>
      <sheetName val="TB Output(group)"/>
      <sheetName val="Holidays"/>
      <sheetName val="210"/>
      <sheetName val="EXCHANGE RATE"/>
      <sheetName val="BNP"/>
      <sheetName val="CTC"/>
      <sheetName val="Dreser"/>
      <sheetName val="Chase Fleming"/>
      <sheetName val="GS"/>
      <sheetName val="ICBC"/>
      <sheetName val="RUG0"/>
      <sheetName val="SSGA"/>
      <sheetName val="1998 Ind. exp"/>
      <sheetName val="成本底稿"/>
      <sheetName val="市價底稿"/>
      <sheetName val="變動表"/>
      <sheetName val="9303N"/>
      <sheetName val="9304N"/>
      <sheetName val="9305N"/>
      <sheetName val="9306N"/>
      <sheetName val="9307N"/>
      <sheetName val="9308N"/>
      <sheetName val="9309N"/>
      <sheetName val="9310N"/>
      <sheetName val="9311N"/>
      <sheetName val="9312N (2)"/>
      <sheetName val="預定利率"/>
      <sheetName val="明細表"/>
      <sheetName val="IndExp-1996"/>
      <sheetName val="P&amp;L-Act-1997"/>
      <sheetName val="BS-1997"/>
      <sheetName val="A11.15 附件cashflow(國壽)"/>
      <sheetName val="A-2-1"/>
      <sheetName val="A-3-1"/>
      <sheetName val="A-3-2"/>
      <sheetName val="89年下"/>
      <sheetName val="Compare"/>
      <sheetName val="AccumulateData"/>
      <sheetName val="MonthData"/>
      <sheetName val="13 - Treaty Result"/>
      <sheetName val="不動產"/>
      <sheetName val="表05-1"/>
      <sheetName val="保費收入"/>
      <sheetName val="CTPL-12"/>
      <sheetName val="表07(總計)"/>
      <sheetName val="表06"/>
      <sheetName val="Hyperion"/>
      <sheetName val="Assumptions"/>
      <sheetName val="Risk Transfer"/>
      <sheetName val="Risk Finance"/>
      <sheetName val="Risk Management"/>
      <sheetName val="HY Public Only"/>
      <sheetName val="A1Data"/>
      <sheetName val="Fanta Honeydew"/>
      <sheetName val="Fanta pineapple"/>
      <sheetName val="02TSO"/>
      <sheetName val="整理"/>
      <sheetName val="試算表"/>
      <sheetName val="HB1"/>
      <sheetName val="DBDept"/>
      <sheetName val="(Sum-F1)"/>
      <sheetName val="基本資料"/>
      <sheetName val="BS EX-RATE 2000.11 "/>
      <sheetName val="AIA"/>
      <sheetName val="FNV0019明細帳"/>
      <sheetName val="3_股東權益變動表"/>
      <sheetName val="1998_Ind__exp"/>
      <sheetName val="TB_Output(group)"/>
      <sheetName val="EXCHANGE_RATE"/>
      <sheetName val="Chase_Fleming"/>
      <sheetName val="9312N_(2)"/>
      <sheetName val="GDRY1(A)"/>
      <sheetName val="GDRY2(A)"/>
      <sheetName val="GDRQ1(A)"/>
      <sheetName val="GDRQ2(A)"/>
      <sheetName val="NP"/>
      <sheetName val="RV"/>
      <sheetName val="表13-1"/>
      <sheetName val="GMAP"/>
      <sheetName val="Summary"/>
      <sheetName val="General Parameters"/>
      <sheetName val="input"/>
      <sheetName val="TB"/>
      <sheetName val="GAAP"/>
      <sheetName val="Assump"/>
      <sheetName val="A11_15_附件cashflow(國壽)"/>
      <sheetName val="DATA"/>
      <sheetName val="#REF"/>
      <sheetName val="Parameters"/>
      <sheetName val="Account Description"/>
      <sheetName val="明細"/>
      <sheetName val="AB表"/>
      <sheetName val="Summary_ISA"/>
      <sheetName val="Summary_ISB"/>
      <sheetName val="89TSO"/>
      <sheetName val="Cal"/>
      <sheetName val="Load"/>
      <sheetName val="Calc_TM"/>
      <sheetName val="General"/>
      <sheetName val="Rapprochement"/>
      <sheetName val="Data source"/>
      <sheetName val="XLR_NoRangeSheet"/>
      <sheetName val="Pre-report"/>
      <sheetName val="Mapping"/>
      <sheetName val="COI"/>
      <sheetName val="UPRcap"/>
      <sheetName val="OSLR"/>
      <sheetName val="OSLR Adj"/>
      <sheetName val="Payment"/>
      <sheetName val="F表25-1"/>
      <sheetName val="資料規則表"/>
      <sheetName val="U_PER13"/>
      <sheetName val="U_PER14"/>
      <sheetName val="U_PER15"/>
      <sheetName val="Asset Table"/>
      <sheetName val="CA_58"/>
      <sheetName val="Core3學員名單"/>
      <sheetName val="未分配盈餘明細表-17頁"/>
      <sheetName val="A2"/>
      <sheetName val="CL3"/>
      <sheetName val="GP3"/>
      <sheetName val="保費"/>
      <sheetName val="再保費支出"/>
      <sheetName val="個人壽險GP"/>
      <sheetName val="LOSS"/>
      <sheetName val="特定事故傷害"/>
      <sheetName val="BURN"/>
      <sheetName val="自留滿期保費"/>
      <sheetName val="長期傷害險UPR"/>
      <sheetName val="計提"/>
      <sheetName val="再保費收入_再保給付"/>
      <sheetName val="投資"/>
      <sheetName val="重大事故收回轉提責準"/>
      <sheetName val="再保攤回"/>
      <sheetName val="長期傷害險"/>
      <sheetName val="理賠"/>
      <sheetName val="保費不足_短年期"/>
      <sheetName val="保費不足"/>
      <sheetName val="已報未付"/>
      <sheetName val="MappingTable"/>
      <sheetName val="Setting"/>
      <sheetName val="財報TB-曆"/>
      <sheetName val="Entity"/>
      <sheetName val="分析表_Asset"/>
      <sheetName val="分析表_Income"/>
      <sheetName val="分析表_USD"/>
      <sheetName val="表27工作底稿"/>
      <sheetName val="Datascreen"/>
      <sheetName val="Summary of Facts"/>
      <sheetName val="2. Client Data Fields"/>
      <sheetName val="1. System Information"/>
    </sheetNames>
    <sheetDataSet>
      <sheetData sheetId="0">
        <row r="23">
          <cell r="B23" t="str">
            <v>註：本聲明書請於簽章後製成電子檔(.pdf),並請以另存新檔傳送,本表編檔格式如公司代號-092-01-1.pdf</v>
          </cell>
        </row>
      </sheetData>
      <sheetData sheetId="1">
        <row r="44">
          <cell r="A44" t="str">
            <v>註:</v>
          </cell>
        </row>
      </sheetData>
      <sheetData sheetId="2" refreshError="1">
        <row r="19">
          <cell r="A19" t="str">
            <v>註:</v>
          </cell>
        </row>
        <row r="23">
          <cell r="B23" t="str">
            <v>註：本聲明書請於簽章後製成電子檔(.pdf),並請以另存新檔傳送,本表編檔格式如公司代號-092-01-1.pdf</v>
          </cell>
        </row>
      </sheetData>
      <sheetData sheetId="3">
        <row r="29">
          <cell r="A29" t="str">
            <v>註：</v>
          </cell>
        </row>
      </sheetData>
      <sheetData sheetId="4">
        <row r="30">
          <cell r="A30" t="str">
            <v>註：</v>
          </cell>
        </row>
      </sheetData>
      <sheetData sheetId="5">
        <row r="16">
          <cell r="A16">
            <v>11</v>
          </cell>
        </row>
      </sheetData>
      <sheetData sheetId="6">
        <row r="18">
          <cell r="A18">
            <v>13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5"/>
      <sheetName val="表06"/>
      <sheetName val="表07"/>
      <sheetName val="表07(總計)"/>
      <sheetName val="表08"/>
      <sheetName val="表09"/>
      <sheetName val="適法性稽核"/>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格式檢查"/>
      <sheetName val="數學勾稽"/>
      <sheetName val="合理性稽核"/>
      <sheetName val="引申變數"/>
      <sheetName val="代碼資料"/>
      <sheetName val="轉檔資訊"/>
      <sheetName val="CompD"/>
      <sheetName val="表01-1"/>
      <sheetName val="表02-1"/>
      <sheetName val="表02-2"/>
      <sheetName val="表02-3"/>
      <sheetName val="表02-4"/>
      <sheetName val="表02-5"/>
      <sheetName val="表02-6"/>
      <sheetName val="表02-7"/>
      <sheetName val="Sheet2"/>
      <sheetName val="表11(總計)"/>
      <sheetName val="表15(合併列示及總計)"/>
      <sheetName val="Sheet1"/>
      <sheetName val="sch15-1(Sep03)"/>
      <sheetName val="表07-2"/>
      <sheetName val="Summary"/>
      <sheetName val="死利差互抵增提"/>
      <sheetName val="A1Data"/>
      <sheetName val="9501"/>
      <sheetName val="CreditRate"/>
      <sheetName val="Prophet"/>
      <sheetName val="表9"/>
      <sheetName val="Index"/>
      <sheetName val="Input Actual"/>
      <sheetName val="Input Prior"/>
      <sheetName val="B-1-1"/>
      <sheetName val="表13-1"/>
      <sheetName val="Adj"/>
      <sheetName val="TBForm"/>
      <sheetName val="月報簡表"/>
      <sheetName val="Main"/>
      <sheetName val="GLS306"/>
      <sheetName val="基金"/>
      <sheetName val="清單選項"/>
      <sheetName val="General Parameters"/>
      <sheetName val="K001"/>
      <sheetName val="0-2.資料聯"/>
      <sheetName val="0-1.基本資料"/>
      <sheetName val="1205-表28 "/>
      <sheetName val="表06-3"/>
      <sheetName val="初年損data"/>
      <sheetName val="SCR_UPR"/>
      <sheetName val="data_它項理賠準備"/>
      <sheetName val="E"/>
      <sheetName val="X"/>
      <sheetName val="Documentation"/>
      <sheetName val="P87426_Interest Credit"/>
      <sheetName val="P87428_Interest Credit"/>
      <sheetName val="P66058"/>
      <sheetName val="P66059"/>
      <sheetName val="P87427_Interest Credit"/>
      <sheetName val="P87429_Interest Credit"/>
      <sheetName val="P87430_Universal"/>
      <sheetName val="P87431"/>
      <sheetName val="P87432_Universal"/>
      <sheetName val="P87433"/>
      <sheetName val="P89957_GIMD(TSY)"/>
      <sheetName val="P89958"/>
      <sheetName val="P89959_GIMD(MBS)"/>
      <sheetName val="P89960"/>
      <sheetName val="P89975"/>
      <sheetName val="P89976"/>
      <sheetName val="P89977"/>
      <sheetName val="申報書-17頁"/>
      <sheetName val="表12-1"/>
      <sheetName val="AB表"/>
      <sheetName val="不動產"/>
      <sheetName val="Temp"/>
      <sheetName val="新增商品資料"/>
      <sheetName val="ListData"/>
      <sheetName val="Treasury Ticket"/>
      <sheetName val="3.每日收盤維護"/>
      <sheetName val="BS EX-RATE 2000.11 "/>
      <sheetName val="Config"/>
      <sheetName val="Control"/>
      <sheetName val="Account Description"/>
      <sheetName val="LT"/>
      <sheetName val="CT"/>
      <sheetName val="W"/>
      <sheetName val="3.股東權益變動表"/>
      <sheetName val="A11.15 附件cashflow(國壽)"/>
      <sheetName val="Prem"/>
      <sheetName val="9404定存債券"/>
      <sheetName val="Figures"/>
      <sheetName val="分公司預估再保費"/>
      <sheetName val="長火自留保費"/>
      <sheetName val="Budget"/>
      <sheetName val="Data2003"/>
      <sheetName val="Pre-report"/>
      <sheetName val="Mapping"/>
      <sheetName val="Interest rate"/>
      <sheetName val="Query_Trad_IF"/>
      <sheetName val="Query_Trad_RPU"/>
      <sheetName val="Query_VUL"/>
      <sheetName val="9206國泰世紀月報"/>
      <sheetName val="TB Output"/>
      <sheetName val="Score Card"/>
      <sheetName val="Info"/>
      <sheetName val="Parameters"/>
      <sheetName val="check"/>
      <sheetName val="Tables"/>
      <sheetName val="預定利率"/>
      <sheetName val="TSO_100"/>
      <sheetName val="IA1"/>
      <sheetName val="plan"/>
      <sheetName val="0601"/>
      <sheetName val="URA"/>
      <sheetName val="TB"/>
      <sheetName val="表05(個人契約)"/>
      <sheetName val="FX_Swap"/>
      <sheetName val="Holidays"/>
      <sheetName val="Product Family"/>
      <sheetName val="assump"/>
      <sheetName val="未入帳分錄(財務部預估)"/>
      <sheetName val="PL"/>
      <sheetName val="Data"/>
      <sheetName val="zsdr82 Tab."/>
      <sheetName val="香港分公司-STOCK"/>
      <sheetName val="科目库"/>
      <sheetName val="COMM"/>
      <sheetName val="trans_10"/>
      <sheetName val="trans_15"/>
      <sheetName val="trans_20"/>
      <sheetName val="trans_6"/>
      <sheetName val="股權變動表"/>
      <sheetName val="6%. 8%佔率"/>
      <sheetName val="行動方案-稽核室(92年)"/>
      <sheetName val="Links"/>
      <sheetName val="Mapping tables"/>
      <sheetName val="CONTROL ACCOUNT LOAN FR ALLTEL"/>
      <sheetName val="values"/>
      <sheetName val="Input_Actual"/>
      <sheetName val="Input_Prior"/>
      <sheetName val="TM"/>
      <sheetName val="Table"/>
      <sheetName val="異動"/>
      <sheetName val="A2"/>
      <sheetName val="Reported_Res Group"/>
      <sheetName val="表1"/>
      <sheetName val="agm STARR Bal"/>
      <sheetName val="dbase"/>
      <sheetName val="FS清单"/>
      <sheetName val="Hyperion"/>
      <sheetName val="DM"/>
      <sheetName val="NR"/>
      <sheetName val="NP"/>
      <sheetName val="EDI"/>
      <sheetName val="MER_EDW Map to PSoft"/>
      <sheetName val="資料規則表"/>
      <sheetName val="Cardif Leven Belgique"/>
      <sheetName val="TBFin KLVFG"/>
      <sheetName val="DBDept"/>
      <sheetName val="股東可扣抵稅額查核說明(簡式)"/>
      <sheetName val="Variance"/>
      <sheetName val="API"/>
      <sheetName val="Inv"/>
      <sheetName val="Menu"/>
      <sheetName val="02TSO"/>
      <sheetName val="RV"/>
      <sheetName val="Base"/>
      <sheetName val="Input"/>
      <sheetName val="Rapprochement"/>
      <sheetName val="XREF"/>
      <sheetName val="201209"/>
      <sheetName val="B4"/>
      <sheetName val="B3"/>
      <sheetName val="income_tax"/>
      <sheetName val="income_tax_06"/>
      <sheetName val="sales_tax"/>
      <sheetName val="sales_tax_06"/>
      <sheetName val="vat_input"/>
      <sheetName val="vat_output"/>
      <sheetName val="vat_input_transfer_out"/>
      <sheetName val="vat_paid"/>
      <sheetName val="进场保证金1"/>
      <sheetName val="其他應收款"/>
      <sheetName val="應付費用及其他應付款"/>
      <sheetName val="現金及約當現金"/>
      <sheetName val="管總費用"/>
      <sheetName val="備供出售金融資產-流動"/>
      <sheetName val="Statement of Ops 1"/>
      <sheetName val="表21 净利润调节表"/>
      <sheetName val="科目?"/>
      <sheetName val="2350-May'03"/>
      <sheetName val="L3-1 AR ageing list"/>
      <sheetName val="PRC 15"/>
      <sheetName val="9611"/>
      <sheetName val="9609"/>
      <sheetName val="9610"/>
      <sheetName val="9706"/>
      <sheetName val="9704"/>
      <sheetName val="9708"/>
      <sheetName val="9705"/>
      <sheetName val="9701"/>
      <sheetName val="9612"/>
      <sheetName val="企业表一"/>
      <sheetName val="M-5A"/>
      <sheetName val="M-5C"/>
      <sheetName val="84IS"/>
      <sheetName val="科目_"/>
      <sheetName val="價格"/>
      <sheetName val="rev03kh"/>
      <sheetName val="12月維修板"/>
      <sheetName val="USI_上海__客"/>
      <sheetName val="基"/>
      <sheetName val="股東權益變動表(列印)"/>
      <sheetName val="現金流量表(列印)"/>
      <sheetName val="#REF"/>
      <sheetName val="9401"/>
      <sheetName val="本月死差_不分通路_累計_"/>
      <sheetName val="專案課(全部)"/>
      <sheetName val="已收息部分"/>
      <sheetName val="表12(9102) "/>
      <sheetName val="试算平衡表"/>
      <sheetName val="產_表05"/>
      <sheetName val="產_表04-1"/>
      <sheetName val="HY Public Only"/>
      <sheetName val="AIA"/>
      <sheetName val="保費收入"/>
      <sheetName val="國內外未適格"/>
      <sheetName val="表07_總計_"/>
      <sheetName val="ScaleFac"/>
      <sheetName val="ICOS&amp;IBNR_Data"/>
      <sheetName val="Coca-Cola"/>
      <sheetName val="CLN"/>
      <sheetName val="MOP_團體險"/>
      <sheetName val="LAS"/>
      <sheetName val="Input_Actual2"/>
      <sheetName val="Input_Prior2"/>
      <sheetName val="Interest_rate1"/>
      <sheetName val="BS_EX-RATE_2000_11_1"/>
      <sheetName val="Account_Description1"/>
      <sheetName val="1205-表28_1"/>
      <sheetName val="TB_Output1"/>
      <sheetName val="Score_Card1"/>
      <sheetName val="3_股東權益變動表1"/>
      <sheetName val="General_Parameters1"/>
      <sheetName val="0-2_資料聯1"/>
      <sheetName val="0-1_基本資料1"/>
      <sheetName val="P87426_Interest_Credit1"/>
      <sheetName val="P87428_Interest_Credit1"/>
      <sheetName val="P87427_Interest_Credit1"/>
      <sheetName val="P87429_Interest_Credit1"/>
      <sheetName val="Treasury_Ticket1"/>
      <sheetName val="3_每日收盤維護1"/>
      <sheetName val="A11_15_附件cashflow(國壽)1"/>
      <sheetName val="Product_Family1"/>
      <sheetName val="zsdr82_Tab_1"/>
      <sheetName val="6%__8%佔率1"/>
      <sheetName val="Mapping_tables1"/>
      <sheetName val="CONTROL_ACCOUNT_LOAN_FR_ALLTEL1"/>
      <sheetName val="Reported_Res_Group1"/>
      <sheetName val="Input_Actual1"/>
      <sheetName val="Input_Prior1"/>
      <sheetName val="Interest_rate"/>
      <sheetName val="BS_EX-RATE_2000_11_"/>
      <sheetName val="Account_Description"/>
      <sheetName val="1205-表28_"/>
      <sheetName val="TB_Output"/>
      <sheetName val="Score_Card"/>
      <sheetName val="3_股東權益變動表"/>
      <sheetName val="General_Parameters"/>
      <sheetName val="0-2_資料聯"/>
      <sheetName val="0-1_基本資料"/>
      <sheetName val="P87426_Interest_Credit"/>
      <sheetName val="P87428_Interest_Credit"/>
      <sheetName val="P87427_Interest_Credit"/>
      <sheetName val="P87429_Interest_Credit"/>
      <sheetName val="Treasury_Ticket"/>
      <sheetName val="3_每日收盤維護"/>
      <sheetName val="A11_15_附件cashflow(國壽)"/>
      <sheetName val="Product_Family"/>
      <sheetName val="zsdr82_Tab_"/>
      <sheetName val="6%__8%佔率"/>
      <sheetName val="Mapping_tables"/>
      <sheetName val="CONTROL_ACCOUNT_LOAN_FR_ALLTEL"/>
      <sheetName val="Reported_Res_Group"/>
      <sheetName val="Input_Actual4"/>
      <sheetName val="Input_Prior4"/>
      <sheetName val="Interest_rate3"/>
      <sheetName val="BS_EX-RATE_2000_11_3"/>
      <sheetName val="Account_Description3"/>
      <sheetName val="1205-表28_3"/>
      <sheetName val="TB_Output3"/>
      <sheetName val="Score_Card3"/>
      <sheetName val="3_股東權益變動表3"/>
      <sheetName val="General_Parameters3"/>
      <sheetName val="0-2_資料聯3"/>
      <sheetName val="0-1_基本資料3"/>
      <sheetName val="P87426_Interest_Credit3"/>
      <sheetName val="P87428_Interest_Credit3"/>
      <sheetName val="P87427_Interest_Credit3"/>
      <sheetName val="P87429_Interest_Credit3"/>
      <sheetName val="Treasury_Ticket3"/>
      <sheetName val="3_每日收盤維護3"/>
      <sheetName val="A11_15_附件cashflow(國壽)3"/>
      <sheetName val="Product_Family3"/>
      <sheetName val="zsdr82_Tab_3"/>
      <sheetName val="6%__8%佔率3"/>
      <sheetName val="Mapping_tables3"/>
      <sheetName val="CONTROL_ACCOUNT_LOAN_FR_ALLTEL3"/>
      <sheetName val="Reported_Res_Group3"/>
      <sheetName val="Input_Actual3"/>
      <sheetName val="Input_Prior3"/>
      <sheetName val="Interest_rate2"/>
      <sheetName val="BS_EX-RATE_2000_11_2"/>
      <sheetName val="Account_Description2"/>
      <sheetName val="1205-表28_2"/>
      <sheetName val="TB_Output2"/>
      <sheetName val="Score_Card2"/>
      <sheetName val="3_股東權益變動表2"/>
      <sheetName val="General_Parameters2"/>
      <sheetName val="0-2_資料聯2"/>
      <sheetName val="0-1_基本資料2"/>
      <sheetName val="P87426_Interest_Credit2"/>
      <sheetName val="P87428_Interest_Credit2"/>
      <sheetName val="P87427_Interest_Credit2"/>
      <sheetName val="P87429_Interest_Credit2"/>
      <sheetName val="Treasury_Ticket2"/>
      <sheetName val="3_每日收盤維護2"/>
      <sheetName val="A11_15_附件cashflow(國壽)2"/>
      <sheetName val="Product_Family2"/>
      <sheetName val="zsdr82_Tab_2"/>
      <sheetName val="6%__8%佔率2"/>
      <sheetName val="Mapping_tables2"/>
      <sheetName val="CONTROL_ACCOUNT_LOAN_FR_ALLTEL2"/>
      <sheetName val="Reported_Res_Group2"/>
      <sheetName val="agm_STARR_Bal"/>
      <sheetName val="MER_EDW_Map_to_PSoft"/>
      <sheetName val="Cardif_Leven_Belgique"/>
      <sheetName val="TBFin_KLVFG"/>
      <sheetName val="Statement_of_Ops_1"/>
      <sheetName val="表21_净利润调节表"/>
      <sheetName val="L3-1_AR_ageing_list"/>
      <sheetName val="PRC_15"/>
      <sheetName val="表21-2"/>
      <sheetName val="COGS"/>
      <sheetName val="RR matured"/>
      <sheetName val="共機J"/>
      <sheetName val="opsi"/>
      <sheetName val="Measure"/>
      <sheetName val="FSJ"/>
      <sheetName val="List"/>
      <sheetName val="Core3學員名單"/>
      <sheetName val="VAR"/>
      <sheetName val="ISO12"/>
      <sheetName val="表12(9102)_"/>
      <sheetName val="HY_Public_Only"/>
      <sheetName val="環境設定"/>
      <sheetName val="930812"/>
      <sheetName val="PopCache"/>
      <sheetName val="ZeroRate"/>
      <sheetName val="成品編號進倉"/>
      <sheetName val="Precio"/>
      <sheetName val="HUB"/>
      <sheetName val="4W製成品"/>
      <sheetName val="IE"/>
      <sheetName val="ALT國外材資料庫"/>
      <sheetName val="ALT國內材資料庫"/>
      <sheetName val="validation"/>
      <sheetName val="表21_净利润调节表1"/>
      <sheetName val="Statement_of_Ops_11"/>
      <sheetName val="L3-1_AR_ageing_list1"/>
      <sheetName val="PRC_151"/>
      <sheetName val="350.0005 關係人彙總表"/>
      <sheetName val="01"/>
      <sheetName val="100.0021 中国建设银行"/>
      <sheetName val="100.0023 招商银行"/>
      <sheetName val="100.0024 中国工商银行"/>
      <sheetName val="100.0025中国农业银行灌南支行"/>
      <sheetName val="100.0010 變動分析"/>
      <sheetName val="100.0020現金及銀行存款明細表"/>
      <sheetName val="100.0010 現金及約當現金變動分析"/>
      <sheetName val="100.0022 中国银行"/>
      <sheetName val="9300-INV"/>
      <sheetName val="zhb1-20050105"/>
      <sheetName val="L-1"/>
      <sheetName val="营业收入明细分类账"/>
      <sheetName val="110.0010備供出售金融資產變動表-股票"/>
      <sheetName val="230.0010股東權益變動表(Per Book)"/>
      <sheetName val="150.0010預付所得稅"/>
      <sheetName val="11m4w"/>
      <sheetName val="HyperCOA"/>
      <sheetName val="KPMG函證控制表總表"/>
      <sheetName val="營業費用內外銷分攤"/>
      <sheetName val="樞紐"/>
      <sheetName val="資料"/>
      <sheetName val="Reference2"/>
      <sheetName val="divp_l 1998"/>
      <sheetName val="SHIPPING"/>
      <sheetName val="21.利率分析"/>
      <sheetName val="基準值"/>
      <sheetName val="TOTAL DATA"/>
      <sheetName val="Consol"/>
      <sheetName val="F&amp;B"/>
      <sheetName val="InvP"/>
      <sheetName val="Packing수불"/>
      <sheetName val="Scrap"/>
      <sheetName val="CELL"/>
      <sheetName val="생산계획"/>
      <sheetName val="월간total"/>
      <sheetName val="실적입력"/>
      <sheetName val="CELL 생산일보 "/>
      <sheetName val="giathanh1"/>
      <sheetName val="B_KE"/>
      <sheetName val="附表封面"/>
      <sheetName val="110.4.01.0100 函證程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5">
          <cell r="G35">
            <v>2691704966</v>
          </cell>
        </row>
      </sheetData>
      <sheetData sheetId="14" refreshError="1"/>
      <sheetData sheetId="15" refreshError="1">
        <row r="40">
          <cell r="E40">
            <v>3721458781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 sheetId="174"/>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錄"/>
      <sheetName val="表01-1"/>
      <sheetName val="表01-2"/>
      <sheetName val="表01-3"/>
      <sheetName val="表01-4"/>
      <sheetName val="表01-5"/>
      <sheetName val="表02-1"/>
      <sheetName val="表02-2"/>
      <sheetName val="表02-3"/>
      <sheetName val="表02-4"/>
      <sheetName val="表02-5"/>
      <sheetName val="表02-6"/>
      <sheetName val="表02-7"/>
      <sheetName val="表03 "/>
      <sheetName val="表04"/>
      <sheetName val="表05-1"/>
      <sheetName val="表05-2"/>
      <sheetName val="表06"/>
      <sheetName val="表07-1"/>
      <sheetName val="表07-2"/>
      <sheetName val="表08-1"/>
      <sheetName val="表08-2"/>
      <sheetName val="表09-1"/>
      <sheetName val="表09-2"/>
      <sheetName val="表10-1"/>
      <sheetName val="表10-2"/>
      <sheetName val="表10-3"/>
      <sheetName val="表10-4"/>
      <sheetName val="表10-5"/>
      <sheetName val="表11-1"/>
      <sheetName val="表11-2"/>
      <sheetName val=" 表12-1"/>
      <sheetName val="表12-2"/>
      <sheetName val="表12-3"/>
      <sheetName val="表12-4"/>
      <sheetName val="表13-1"/>
      <sheetName val="表13-2"/>
      <sheetName val="表13-3"/>
      <sheetName val="表14-1"/>
      <sheetName val="表14-2"/>
      <sheetName val="表14-3"/>
      <sheetName val="表14-4"/>
      <sheetName val="表14-5"/>
      <sheetName val="表15"/>
      <sheetName val="表16-1 "/>
      <sheetName val="表16-2"/>
      <sheetName val="表17"/>
      <sheetName val="表18"/>
      <sheetName val="表19-1"/>
      <sheetName val="表19-2"/>
      <sheetName val="表19-3 "/>
      <sheetName val="表19-4"/>
      <sheetName val="表19-5"/>
      <sheetName val="表20"/>
      <sheetName val="表21-1"/>
      <sheetName val="表21-2"/>
      <sheetName val="表21-3"/>
      <sheetName val="表21-4"/>
      <sheetName val="表21-5"/>
      <sheetName val="表21-6"/>
      <sheetName val="表21-7"/>
      <sheetName val="表21-8"/>
      <sheetName val="表22-1"/>
      <sheetName val="表22-2"/>
      <sheetName val="表23"/>
      <sheetName val="表24"/>
      <sheetName val="表25-1"/>
      <sheetName val="表25-2"/>
      <sheetName val="表25-3"/>
      <sheetName val="表26-1"/>
      <sheetName val="表26-2"/>
      <sheetName val="表27"/>
      <sheetName val="表28"/>
      <sheetName val="表29"/>
      <sheetName val="表30-1"/>
      <sheetName val="表30-2"/>
      <sheetName val="表30-3"/>
      <sheetName val="表30-4"/>
      <sheetName val="表30-5"/>
      <sheetName val="表30-6"/>
      <sheetName val="表30-7"/>
      <sheetName val="表30-8"/>
      <sheetName val="表30-9"/>
      <sheetName val="表30-10"/>
      <sheetName val="表30-11"/>
      <sheetName val="表30-12"/>
      <sheetName val="表07(總計)"/>
      <sheetName val="Sheet1"/>
      <sheetName val="表02(負債業主權益)"/>
      <sheetName val="表03"/>
      <sheetName val="表09"/>
      <sheetName val="表11(總計)"/>
      <sheetName val="表01"/>
      <sheetName val="表02(資產附表)"/>
      <sheetName val="表02(資產)"/>
      <sheetName val="表10"/>
      <sheetName val="表15(合併列示及總計)"/>
      <sheetName val="TBForm"/>
      <sheetName val="表14"/>
      <sheetName val="表12-債RP.TB"/>
      <sheetName val="表13-短票"/>
      <sheetName val="AB表"/>
      <sheetName val="Mof表12"/>
      <sheetName val="Mof表17"/>
      <sheetName val="C-1"/>
      <sheetName val="Input Actual"/>
      <sheetName val="Input Prior"/>
      <sheetName val="Sheet3"/>
      <sheetName val="5DAYRPT "/>
      <sheetName val="Sheet2"/>
      <sheetName val="清單選項"/>
      <sheetName val="表05(個人契約)"/>
      <sheetName val="表13"/>
      <sheetName val="sch15-1(Sep03)"/>
      <sheetName val="表12"/>
      <sheetName val="Adj"/>
      <sheetName val="1205-表28 "/>
      <sheetName val="Config"/>
      <sheetName val="Control"/>
      <sheetName val="Holidays"/>
      <sheetName val="月報簡表"/>
      <sheetName val="資料更新"/>
      <sheetName val="Main"/>
      <sheetName val="01_財企資產(貼值)&amp;資料更新output"/>
      <sheetName val="K001"/>
      <sheetName val="0-2.資料聯"/>
      <sheetName val="0-1.基本資料"/>
      <sheetName val="pcbo 工時"/>
      <sheetName val="MACRO"/>
      <sheetName val="LT"/>
      <sheetName val="CT"/>
      <sheetName val="W"/>
      <sheetName val="IA1"/>
      <sheetName val="check"/>
      <sheetName val="表06-3"/>
      <sheetName val="930212壽險業年度檢查報表--說明會版 (1)-更新表30"/>
      <sheetName val="9404定存債券"/>
      <sheetName val="不動產"/>
      <sheetName val="ref"/>
      <sheetName val="Data"/>
      <sheetName val="Mapping"/>
      <sheetName val="一般資料GF-2-2"/>
      <sheetName val="調整"/>
      <sheetName val="帳外調整"/>
      <sheetName val="Module1"/>
      <sheetName val="Module3"/>
      <sheetName val="資產負債表A-1"/>
      <sheetName val="損益表A-2"/>
      <sheetName val="管銷研費用明細A2-1"/>
      <sheetName val="用人費用等功能別彙總"/>
      <sheetName val="營業成本表A-3"/>
      <sheetName val="製造(工程)費用A-4"/>
      <sheetName val="其他成本加項A-4-1"/>
      <sheetName val="其他費用A-5"/>
      <sheetName val="營業外收入A-6"/>
      <sheetName val="營業外支出A-7"/>
      <sheetName val="投資抵減查核A-8"/>
      <sheetName val="BS分析A-300"/>
      <sheetName val="IS分析A-300-1"/>
      <sheetName val="TC發票"/>
      <sheetName val="401進項核算"/>
      <sheetName val="TE調節表"/>
      <sheetName val="TF-1限額"/>
      <sheetName val="TF-2限額"/>
      <sheetName val="b"/>
      <sheetName val="C"/>
      <sheetName val="d"/>
      <sheetName val="E"/>
      <sheetName val="F"/>
      <sheetName val="F-100"/>
      <sheetName val="G"/>
      <sheetName val="利息資本化"/>
      <sheetName val="J"/>
      <sheetName val="J-1"/>
      <sheetName val="J2"/>
      <sheetName val="I"/>
      <sheetName val="K"/>
      <sheetName val="L"/>
      <sheetName val="M、M-200"/>
      <sheetName val="M-100"/>
      <sheetName val="資產負債表 "/>
      <sheetName val="損益表"/>
      <sheetName val="股東權益變動表"/>
      <sheetName val="現金流量表"/>
      <sheetName val="財務比例分析"/>
      <sheetName val="Module2"/>
      <sheetName val="s03"/>
      <sheetName val="雜項設備"/>
      <sheetName val="辦公設備"/>
      <sheetName val="機械設備"/>
      <sheetName val="機械設備-(臺購)"/>
      <sheetName val="運輸設備"/>
      <sheetName val="租賃改良"/>
      <sheetName val="930812"/>
      <sheetName val="CompD"/>
      <sheetName val="Tables"/>
      <sheetName val="評価書"/>
      <sheetName val="Documentation"/>
      <sheetName val="股東可扣抵稅額查核說明(簡式)"/>
      <sheetName val="資產區隔代碼及說明"/>
      <sheetName val="Summary"/>
      <sheetName val="Form2_2B"/>
      <sheetName val="PL"/>
      <sheetName val="100.0010 現金及約當現金變動分析"/>
      <sheetName val="100.0012銀行存款明細表"/>
      <sheetName val="100.0060 外幣評價彙總"/>
      <sheetName val="100.0071 利息合理性分析"/>
      <sheetName val="PRC 13"/>
      <sheetName val="Sum-by bgt center"/>
      <sheetName val="assump"/>
      <sheetName val="表10-3-1"/>
      <sheetName val="#45 G&amp;A Expense (YTD)"/>
      <sheetName val="TB"/>
      <sheetName val="B-1-1"/>
      <sheetName val="TSO_100"/>
      <sheetName val="債務商品分類判斷選單選項"/>
      <sheetName val="表03_"/>
      <sheetName val="_表12-1"/>
      <sheetName val="表16-1_"/>
      <sheetName val="表19-3_"/>
      <sheetName val="表12-債RP_TB"/>
      <sheetName val="Input_Actual"/>
      <sheetName val="Input_Prior"/>
      <sheetName val="5DAYRPT_"/>
      <sheetName val="1205-表28_"/>
      <sheetName val="0-2_資料聯"/>
      <sheetName val="0-1_基本資料"/>
      <sheetName val="pcbo_工時"/>
      <sheetName val="2-11-8(10312)"/>
      <sheetName val="2-11-8(10412)"/>
      <sheetName val="2-11-8(10512)"/>
      <sheetName val="Input"/>
      <sheetName val="02TSO"/>
      <sheetName val="表9"/>
      <sheetName val="表12-1"/>
      <sheetName val="函證程序"/>
      <sheetName val="贴入资产负债表"/>
      <sheetName val="BS"/>
      <sheetName val="贴入损益表"/>
      <sheetName val="贴入现金流量表"/>
      <sheetName val="损益计算表 "/>
      <sheetName val="固定资产变动表"/>
      <sheetName val="应收帐款帐龄分析表"/>
      <sheetName val="【A】Construction - Incomplete"/>
      <sheetName val="【B】Construction - Complete"/>
      <sheetName val="股票"/>
      <sheetName val="基金"/>
      <sheetName val="GB"/>
      <sheetName val="待交割GB"/>
      <sheetName val="FD&amp;CPB"/>
      <sheetName val="CBO"/>
      <sheetName val="ABCP"/>
      <sheetName val="CLN"/>
      <sheetName val="CMS"/>
      <sheetName val="CMS_Q"/>
      <sheetName val="CP Link"/>
      <sheetName val="FCD"/>
      <sheetName val="RAD"/>
      <sheetName val="外幣資產"/>
      <sheetName val="IRS"/>
      <sheetName val="FX Swap"/>
      <sheetName val="Issue FD"/>
      <sheetName val="彙總_產品別"/>
      <sheetName val="彙總_調整前"/>
      <sheetName val="彙總_調整後"/>
      <sheetName val="FX Swap (2)"/>
      <sheetName val="LAND-E"/>
      <sheetName val="AJE#"/>
      <sheetName val="精算報告(表5)971231三井"/>
      <sheetName val="精算報告(表五)971231IFRS三井"/>
      <sheetName val="9104-9106"/>
      <sheetName val="101012分離帳-零期公債"/>
      <sheetName val="外匯評價表"/>
      <sheetName val="10112大表"/>
      <sheetName val="其塅䕃⹌塅EA-4-1"/>
      <sheetName val="資產負債表_"/>
      <sheetName val="KPMG函證控制表總表"/>
      <sheetName val="表21_净利润调节表"/>
      <sheetName val="表21 净利润调节表"/>
      <sheetName val="350.3201_其他應付款"/>
      <sheetName val="合併 (SGP)"/>
      <sheetName val="合併 (API)"/>
      <sheetName val="BS分析A-30_x0002_"/>
      <sheetName val=""/>
      <sheetName val="BS分析A-30_x005f_x0002_"/>
      <sheetName val="Iɓ_x0000_렀㏀_x0000__x0000_Ā_x0000__x0008_1"/>
      <sheetName val="_x0000__x0000_E_x0006__x0012_"/>
      <sheetName val="100.0025銀行往來帳戶用途"/>
      <sheetName val="公司動態基本資料"/>
      <sheetName val="公司基本資料"/>
      <sheetName val="0504"/>
      <sheetName val="企业表一"/>
      <sheetName val="M-5C"/>
      <sheetName val="M-5A"/>
      <sheetName val="19.長期待攤費用增減變動表"/>
      <sheetName val="KK20盈餘分配表"/>
      <sheetName val="調節表 220.0200"/>
      <sheetName val="遞延所得稅 220.0150"/>
      <sheetName val="Iɓ"/>
      <sheetName val="270.3.1 APG"/>
      <sheetName val="100.4.01.0010 現金及約當現金變動分析"/>
      <sheetName val="90_批"/>
      <sheetName val="加工成本圖-抽纱5"/>
      <sheetName val="加工成本图-织布7"/>
      <sheetName val="參數不可刪除"/>
      <sheetName val="基本"/>
      <sheetName val="8"/>
      <sheetName val="9"/>
      <sheetName val="10"/>
      <sheetName val="11"/>
      <sheetName val="12"/>
      <sheetName val="1"/>
      <sheetName val="2"/>
      <sheetName val="3"/>
      <sheetName val="4"/>
      <sheetName val="5"/>
      <sheetName val="6"/>
      <sheetName val="7"/>
      <sheetName val="表08"/>
      <sheetName val="異動"/>
      <sheetName val="匯率"/>
      <sheetName val="資料規則表"/>
      <sheetName val="X"/>
      <sheetName val="Rapprochement"/>
      <sheetName val="Base"/>
      <sheetName val="NP"/>
      <sheetName val="RV"/>
      <sheetName val="Assets"/>
      <sheetName val="科目库"/>
      <sheetName val="Statement of Ops 1"/>
      <sheetName val="BLLP-GL Link"/>
      <sheetName val="BLLP3-GL Link"/>
      <sheetName val="BPC-GL Link"/>
      <sheetName val="BLLPC-GL Link"/>
      <sheetName val="9611"/>
      <sheetName val="9609"/>
      <sheetName val="9610"/>
      <sheetName val="9706"/>
      <sheetName val="9704"/>
      <sheetName val="9708"/>
      <sheetName val="9705"/>
      <sheetName val="9701"/>
      <sheetName val="9612"/>
      <sheetName val="環境設定"/>
      <sheetName val="NEWH股權變動102"/>
      <sheetName val="IFRS_Tax Proof V1"/>
      <sheetName val="進貨趨勢"/>
      <sheetName val="[WP-M0813青雲93-old.xls⸭_x0000_⸭_x0000__x0000_"/>
      <sheetName val="_x0000_WP-M08"/>
      <sheetName val="Q1"/>
      <sheetName val="rev03kh"/>
      <sheetName val="Links"/>
      <sheetName val="Iɓ_x0000_렀㏀_x0000__x0000_Ā_x000"/>
      <sheetName val="18"/>
      <sheetName val="BS分析A-30_x005f_x005f_x005f_x0002_"/>
      <sheetName val="Iɓ_x005f_x0000_렀㏀_x005f_x0000__x005f_x0000_Ā_x000"/>
      <sheetName val="_x005f_x0000__x005f_x0000_E_x005f_x0006__x005f_x0012_"/>
      <sheetName val="股東權益變動表(列印)"/>
      <sheetName val="現金流量表(列印)"/>
      <sheetName val="#REF"/>
      <sheetName val="總表-現(分類)"/>
      <sheetName val="A1Data"/>
      <sheetName val="專案課(全部)"/>
      <sheetName val="110.0135 國外債核帳"/>
      <sheetName val="110.0021公平CA股票"/>
      <sheetName val="110.0031AFS CA股票"/>
      <sheetName val="110.0080 備供CA國內ETF"/>
      <sheetName val="110.0033 CA國外股票"/>
      <sheetName val="110.0040 借券"/>
      <sheetName val="110.0034 CA國外股票QFII"/>
      <sheetName val="110.0070 AFS CA 股票基金"/>
      <sheetName val="110.0073 AFS CA 貨幣基金"/>
      <sheetName val="110.0084 備供CA國外ETF"/>
      <sheetName val="110.0086 備供CA國外QFII ETF"/>
      <sheetName val="110.0082 備供CA國外股票型基金"/>
      <sheetName val="110.0100  備供NC上市受益憑證 REIT"/>
      <sheetName val="110.0085 備供CA國外存託憑證-"/>
      <sheetName val="110.0081 備供國外貨幣基金"/>
      <sheetName val="110.0102 備供NC受益證券-SS"/>
      <sheetName val="110.0110 AFS 公債-GB"/>
      <sheetName val="110.0113 AFS 公司債-CORP"/>
      <sheetName val="110.0116 AFS 金融債-FIN"/>
      <sheetName val="110.0114  無活絡國內債"/>
      <sheetName val="103.06.30百元價格"/>
      <sheetName val="110.0032 特別股"/>
      <sheetName val="AA-300"/>
      <sheetName val="103.6.30證交所收盤價"/>
      <sheetName val="表页_1"/>
      <sheetName val="130.0070-2廈門國貿換算報表10403"/>
      <sheetName val="10401IS"/>
      <sheetName val="10402IS"/>
      <sheetName val="10403IS"/>
      <sheetName val="10404IS"/>
      <sheetName val="10405IS"/>
      <sheetName val="10406IS"/>
      <sheetName val="130.0070-2廈門國貿換算報表10404"/>
      <sheetName val="130.0070-2廈門國貿換算報表10405"/>
      <sheetName val="130.0070-2廈門國貿換算報表10406"/>
      <sheetName val="合併子公司"/>
      <sheetName val="December ODM Sales Summary"/>
      <sheetName val="員工分紅費用化"/>
      <sheetName val="攤銷表by月份(合計) (2)"/>
      <sheetName val="102年投資損益-NTD"/>
      <sheetName val="IS"/>
      <sheetName val="備抵呆帳限額計算JJ-11"/>
      <sheetName val="備抵變動"/>
      <sheetName val="退休金變動表 (2)"/>
      <sheetName val="匯兌JJ-8"/>
      <sheetName val="遞延所得稅JJ-2"/>
      <sheetName val="WG-1-99.6.30"/>
      <sheetName val="盈餘分配"/>
      <sheetName val="Mof表12old"/>
      <sheetName val="dbase"/>
      <sheetName val="Index"/>
      <sheetName val="ScaleFac"/>
      <sheetName val="產_表05"/>
      <sheetName val="產_表04-1"/>
      <sheetName val="[WP-M0813青雲93-old.xls⸭"/>
      <sheetName val="表13_1"/>
      <sheetName val="表11"/>
      <sheetName val="表19"/>
      <sheetName val="MOP_團體險"/>
      <sheetName val="LAS"/>
      <sheetName val="Table"/>
      <sheetName val="表04-1"/>
      <sheetName val="表03_2"/>
      <sheetName val="_表12-12"/>
      <sheetName val="表16-1_2"/>
      <sheetName val="表19-3_2"/>
      <sheetName val="Input_Actual2"/>
      <sheetName val="Input_Prior2"/>
      <sheetName val="表12-債RP_TB2"/>
      <sheetName val="5DAYRPT_2"/>
      <sheetName val="1205-表28_2"/>
      <sheetName val="930212壽險業年度檢查報表--說明會版_(1)-更新表31"/>
      <sheetName val="0-2_資料聯2"/>
      <sheetName val="0-1_基本資料2"/>
      <sheetName val="pcbo_工時2"/>
      <sheetName val="資產負債表_2"/>
      <sheetName val="损益计算表_1"/>
      <sheetName val="【A】Construction_-_Incomplete1"/>
      <sheetName val="【B】Construction_-_Complete1"/>
      <sheetName val="CP_Link1"/>
      <sheetName val="FX_Swap1"/>
      <sheetName val="Issue_FD1"/>
      <sheetName val="FX_Swap_(2)1"/>
      <sheetName val="表21_净利润调节表2"/>
      <sheetName val="350_3201_其他應付款1"/>
      <sheetName val="合併_(SGP)1"/>
      <sheetName val="合併_(API)1"/>
      <sheetName val="BS分析A-30"/>
      <sheetName val="Iɓ렀㏀Ā1"/>
      <sheetName val="100_0025銀行往來帳戶用途1"/>
      <sheetName val="19_長期待攤費用增減變動表1"/>
      <sheetName val="調節表_220_02001"/>
      <sheetName val="遞延所得稅_220_01501"/>
      <sheetName val="270_3_1_APG1"/>
      <sheetName val="100_4_01_0010_現金及約當現金變動分析1"/>
      <sheetName val="100_0010_現金及約當現金變動分析1"/>
      <sheetName val="100_0012銀行存款明細表1"/>
      <sheetName val="100_0060_外幣評價彙總1"/>
      <sheetName val="100_0071_利息合理性分析1"/>
      <sheetName val="PRC_131"/>
      <sheetName val="Sum-by_bgt_center1"/>
      <sheetName val="#45_G&amp;A_Expense_(YTD)1"/>
      <sheetName val="表03_1"/>
      <sheetName val="_表12-11"/>
      <sheetName val="表16-1_1"/>
      <sheetName val="表19-3_1"/>
      <sheetName val="Input_Actual1"/>
      <sheetName val="Input_Prior1"/>
      <sheetName val="表12-債RP_TB1"/>
      <sheetName val="5DAYRPT_1"/>
      <sheetName val="1205-表28_1"/>
      <sheetName val="Iɓ?렀㏀??Ā?_x0008_1"/>
      <sheetName val="??E_x0006__x0012_"/>
      <sheetName val="testdesign"/>
      <sheetName val="Prem"/>
      <sheetName val="Iɓ_렀㏀__Ā__x0008_1"/>
      <sheetName val="__E_x0006__x0012_"/>
      <sheetName val="930212壽險業年度檢查報表--說明會版_(1)-更新表30"/>
      <sheetName val="0-2_資料聯1"/>
      <sheetName val="0-1_基本資料1"/>
      <sheetName val="pcbo_工時1"/>
      <sheetName val="資產負債表_1"/>
      <sheetName val="损益计算表_"/>
      <sheetName val="【A】Construction_-_Incomplete"/>
      <sheetName val="【B】Construction_-_Complete"/>
      <sheetName val="CP_Link"/>
      <sheetName val="FX_Swap"/>
      <sheetName val="Issue_FD"/>
      <sheetName val="FX_Swap_(2)"/>
      <sheetName val="表21_净利润调节表1"/>
      <sheetName val="350_3201_其他應付款"/>
      <sheetName val="合併_(SGP)"/>
      <sheetName val="合併_(API)"/>
      <sheetName val="100_0025銀行往來帳戶用途"/>
      <sheetName val="19_長期待攤費用增減變動表"/>
      <sheetName val="調節表_220_0200"/>
      <sheetName val="遞延所得稅_220_0150"/>
      <sheetName val="270_3_1_APG"/>
      <sheetName val="100_4_01_0010_現金及約當現金變動分析"/>
      <sheetName val="100_0010_現金及約當現金變動分析"/>
      <sheetName val="100_0012銀行存款明細表"/>
      <sheetName val="100_0060_外幣評價彙總"/>
      <sheetName val="100_0071_利息合理性分析"/>
      <sheetName val="PRC_13"/>
      <sheetName val="Sum-by_bgt_center"/>
      <sheetName val="#45_G&amp;A_Expense_(YTD)"/>
      <sheetName val="表03_4"/>
      <sheetName val="_表12-14"/>
      <sheetName val="表16-1_4"/>
      <sheetName val="表19-3_4"/>
      <sheetName val="Input_Actual4"/>
      <sheetName val="Input_Prior4"/>
      <sheetName val="表12-債RP_TB4"/>
      <sheetName val="5DAYRPT_4"/>
      <sheetName val="1205-表28_4"/>
      <sheetName val="930212壽險業年度檢查報表--說明會版_(1)-更新表33"/>
      <sheetName val="0-2_資料聯4"/>
      <sheetName val="0-1_基本資料4"/>
      <sheetName val="pcbo_工時4"/>
      <sheetName val="資產負債表_4"/>
      <sheetName val="损益计算表_3"/>
      <sheetName val="【A】Construction_-_Incomplete3"/>
      <sheetName val="【B】Construction_-_Complete3"/>
      <sheetName val="CP_Link3"/>
      <sheetName val="FX_Swap3"/>
      <sheetName val="Issue_FD3"/>
      <sheetName val="FX_Swap_(2)3"/>
      <sheetName val="表21_净利润调节表4"/>
      <sheetName val="350_3201_其他應付款3"/>
      <sheetName val="合併_(SGP)3"/>
      <sheetName val="合併_(API)3"/>
      <sheetName val="100_0025銀行往來帳戶用途3"/>
      <sheetName val="19_長期待攤費用增減變動表3"/>
      <sheetName val="調節表_220_02003"/>
      <sheetName val="遞延所得稅_220_01503"/>
      <sheetName val="270_3_1_APG3"/>
      <sheetName val="100_4_01_0010_現金及約當現金變動分析3"/>
      <sheetName val="100_0010_現金及約當現金變動分析3"/>
      <sheetName val="100_0012銀行存款明細表3"/>
      <sheetName val="100_0060_外幣評價彙總3"/>
      <sheetName val="100_0071_利息合理性分析3"/>
      <sheetName val="PRC_133"/>
      <sheetName val="Sum-by_bgt_center3"/>
      <sheetName val="#45_G&amp;A_Expense_(YTD)3"/>
      <sheetName val="表03_3"/>
      <sheetName val="_表12-13"/>
      <sheetName val="表16-1_3"/>
      <sheetName val="表19-3_3"/>
      <sheetName val="Input_Actual3"/>
      <sheetName val="Input_Prior3"/>
      <sheetName val="表12-債RP_TB3"/>
      <sheetName val="5DAYRPT_3"/>
      <sheetName val="1205-表28_3"/>
      <sheetName val="930212壽險業年度檢查報表--說明會版_(1)-更新表32"/>
      <sheetName val="0-2_資料聯3"/>
      <sheetName val="0-1_基本資料3"/>
      <sheetName val="pcbo_工時3"/>
      <sheetName val="資產負債表_3"/>
      <sheetName val="损益计算表_2"/>
      <sheetName val="【A】Construction_-_Incomplete2"/>
      <sheetName val="【B】Construction_-_Complete2"/>
      <sheetName val="CP_Link2"/>
      <sheetName val="FX_Swap2"/>
      <sheetName val="Issue_FD2"/>
      <sheetName val="FX_Swap_(2)2"/>
      <sheetName val="表21_净利润调节表3"/>
      <sheetName val="350_3201_其他應付款2"/>
      <sheetName val="合併_(SGP)2"/>
      <sheetName val="合併_(API)2"/>
      <sheetName val="100_0025銀行往來帳戶用途2"/>
      <sheetName val="19_長期待攤費用增減變動表2"/>
      <sheetName val="調節表_220_02002"/>
      <sheetName val="遞延所得稅_220_01502"/>
      <sheetName val="270_3_1_APG2"/>
      <sheetName val="100_4_01_0010_現金及約當現金變動分析2"/>
      <sheetName val="100_0010_現金及約當現金變動分析2"/>
      <sheetName val="100_0012銀行存款明細表2"/>
      <sheetName val="100_0060_外幣評價彙總2"/>
      <sheetName val="100_0071_利息合理性分析2"/>
      <sheetName val="PRC_132"/>
      <sheetName val="Sum-by_bgt_center2"/>
      <sheetName val="#45_G&amp;A_Expense_(YTD)2"/>
      <sheetName val="Statement_of_Ops_1"/>
      <sheetName val="BLLP-GL_Link"/>
      <sheetName val="BLLP3-GL_Link"/>
      <sheetName val="BPC-GL_Link"/>
      <sheetName val="BLLPC-GL_Link"/>
      <sheetName val="IFRS_Tax_Proof_V1"/>
      <sheetName val="[WP-M0813青雲93-old_xls⸭⸭"/>
      <sheetName val="AUTOFEED"/>
      <sheetName val="BS分析A-30_x005f_x005f_x005f_x005f_x005f_x005f_x000"/>
      <sheetName val="Iɓ_x005f_x005f_x005f_x0000_렀㏀_x005f_x005f_x005f_x0000__"/>
      <sheetName val="_x005f_x005f_x005f_x0000__x005f_x005f_x005f_x0000_E_x00"/>
      <sheetName val="Core3學員名單"/>
      <sheetName val="[WP-M0813青雲93-old.xls⸭_x005f_x0000_⸭_"/>
      <sheetName val="_x005f_x0000_WP-M08"/>
      <sheetName val="_WP-M0813青雲93-old.xls⸭"/>
      <sheetName val="_WP-M0813青雲93-old.xls⸭_x005f_x0000_⸭_"/>
      <sheetName val="_WP-M0813青雲93-old.xls⸭_x005f_x005f_x0"/>
      <sheetName val="_x005f_x005f_x005f_x0000_WP-M08"/>
      <sheetName val="110_0135_國外債核帳"/>
      <sheetName val="110_0021公平CA股票"/>
      <sheetName val="110_0031AFS_CA股票"/>
      <sheetName val="110_0080_備供CA國內ETF"/>
      <sheetName val="110_0033_CA國外股票"/>
      <sheetName val="110_0040_借券"/>
      <sheetName val="110_0034_CA國外股票QFII"/>
      <sheetName val="110_0070_AFS_CA_股票基金"/>
      <sheetName val="110_0073_AFS_CA_貨幣基金"/>
      <sheetName val="110_0084_備供CA國外ETF"/>
      <sheetName val="110_0086_備供CA國外QFII_ETF"/>
      <sheetName val="110_0082_備供CA國外股票型基金"/>
      <sheetName val="110_0100__備供NC上市受益憑證_REIT"/>
      <sheetName val="110_0085_備供CA國外存託憑證-"/>
      <sheetName val="110_0081_備供國外貨幣基金"/>
      <sheetName val="110_0102_備供NC受益證券-SS"/>
      <sheetName val="110_0110_AFS_公債-GB"/>
      <sheetName val="110_0113_AFS_公司債-CORP"/>
      <sheetName val="110_0116_AFS_金融債-FIN"/>
      <sheetName val="110_0114__無活絡國內債"/>
      <sheetName val="103_06_30百元價格"/>
      <sheetName val="110_0032_特別股"/>
      <sheetName val="103_6_30證交所收盤價"/>
      <sheetName val="130_0070-2廈門國貿換算報表10403"/>
      <sheetName val="130_0070-2廈門國貿換算報表10404"/>
      <sheetName val="130_0070-2廈門國貿換算報表10405"/>
      <sheetName val="130_0070-2廈門國貿換算報表10406"/>
      <sheetName val="December_ODM_Sales_Summary"/>
      <sheetName val="攤銷表by月份(合計)_(2)"/>
      <sheetName val="退休金變動表_(2)"/>
      <sheetName val="WG-1-99_6_30"/>
      <sheetName val="[WP-M0813青雲93-old_xls⸭"/>
      <sheetName val="[WP-M0813青雲93-old.xls⸭?⸭??"/>
      <sheetName val="?WP-M08"/>
      <sheetName val="明細"/>
      <sheetName val="IFRS_Tax_Proof_V11"/>
      <sheetName val="[WP-M0813青雲93-old_xls⸭1"/>
      <sheetName val="110_0135_國外債核帳1"/>
      <sheetName val="110_0021公平CA股票1"/>
      <sheetName val="110_0031AFS_CA股票1"/>
      <sheetName val="110_0080_備供CA國內ETF1"/>
      <sheetName val="110_0033_CA國外股票1"/>
      <sheetName val="110_0040_借券1"/>
      <sheetName val="110_0034_CA國外股票QFII1"/>
      <sheetName val="110_0070_AFS_CA_股票基金1"/>
      <sheetName val="110_0073_AFS_CA_貨幣基金1"/>
      <sheetName val="110_0084_備供CA國外ETF1"/>
      <sheetName val="110_0086_備供CA國外QFII_ETF1"/>
      <sheetName val="110_0082_備供CA國外股票型基金1"/>
      <sheetName val="110_0100__備供NC上市受益憑證_REIT1"/>
      <sheetName val="110_0085_備供CA國外存託憑證-1"/>
      <sheetName val="110_0081_備供國外貨幣基金1"/>
      <sheetName val="110_0102_備供NC受益證券-SS1"/>
      <sheetName val="110_0110_AFS_公債-GB1"/>
      <sheetName val="110_0113_AFS_公司債-CORP1"/>
      <sheetName val="110_0116_AFS_金融債-FIN1"/>
      <sheetName val="110_0114__無活絡國內債1"/>
      <sheetName val="103_06_30百元價格1"/>
      <sheetName val="110_0032_特別股1"/>
      <sheetName val="103_6_30證交所收盤價1"/>
      <sheetName val="130_0070-2廈門國貿換算報表104031"/>
      <sheetName val="130_0070-2廈門國貿換算報表104041"/>
      <sheetName val="130_0070-2廈門國貿換算報表104051"/>
      <sheetName val="130_0070-2廈門國貿換算報表104061"/>
      <sheetName val="December_ODM_Sales_Summary1"/>
      <sheetName val="攤銷表by月份(合計)_(2)1"/>
      <sheetName val="退休金變動表_(2)1"/>
      <sheetName val="WG-1-99_6_301"/>
      <sheetName val="Iɓ?렀㏀??Ā?1"/>
      <sheetName val="??E"/>
      <sheetName val="12月維修板"/>
      <sheetName val="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sheetData sheetId="419"/>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公司別"/>
      <sheetName val="參數"/>
      <sheetName val="資料表"/>
      <sheetName val="LOB"/>
      <sheetName val="B1_2004（Org_crcy)"/>
      <sheetName val="子目"/>
      <sheetName val="科目"/>
      <sheetName val="ListBox"/>
      <sheetName val="總表-現(分類)"/>
      <sheetName val="收盤價"/>
      <sheetName val="收金人件"/>
      <sheetName val="Prem"/>
      <sheetName val="表13-1"/>
      <sheetName val="9104-9106"/>
      <sheetName val="CompD"/>
      <sheetName val="表四"/>
      <sheetName val="公司債"/>
      <sheetName val="股票代號"/>
      <sheetName val="表07(總計)"/>
      <sheetName val="表06"/>
      <sheetName val="Fire Fac XL Breakdown"/>
      <sheetName val="F"/>
      <sheetName val="Form (4)"/>
      <sheetName val="7-3-0"/>
      <sheetName val="7-2-0"/>
      <sheetName val="自用汽車-提存未滿期"/>
      <sheetName val="操作封面"/>
      <sheetName val="A1Data"/>
      <sheetName val="表F-7 "/>
      <sheetName val="6431 所得稅相關科目之變動"/>
      <sheetName val="BasicInformation"/>
      <sheetName val="電腦設備"/>
      <sheetName val="匯率"/>
      <sheetName val="DATA"/>
      <sheetName val="Exec Summ"/>
      <sheetName val="當月份工作表"/>
      <sheetName val="基本資料輸入"/>
      <sheetName val="辦公設備"/>
      <sheetName val="租賃改良"/>
      <sheetName val="表6-4"/>
      <sheetName val=" Hi-C Lemon Sugar Cane"/>
      <sheetName val="7-4-0"/>
      <sheetName val="DBUOBU"/>
      <sheetName val="URRFactor_max"/>
      <sheetName val="URRFactor_min"/>
      <sheetName val="強制險"/>
      <sheetName val="XREF"/>
      <sheetName val="表六"/>
      <sheetName val="6431_所得稅相關科目之變動"/>
      <sheetName val="Form_(4)"/>
      <sheetName val="現金流量表(工作底稿-列印)"/>
      <sheetName val="PopCache"/>
      <sheetName val="China"/>
      <sheetName val="Indonesia"/>
    </sheetNames>
    <sheetDataSet>
      <sheetData sheetId="0" refreshError="1"/>
      <sheetData sheetId="1" refreshError="1"/>
      <sheetData sheetId="2" refreshError="1">
        <row r="1">
          <cell r="A1" t="str">
            <v>代號</v>
          </cell>
          <cell r="B1" t="str">
            <v>公司名稱</v>
          </cell>
        </row>
        <row r="2">
          <cell r="A2" t="str">
            <v>00</v>
          </cell>
          <cell r="B2" t="str">
            <v>請在左方輸入公司代號</v>
          </cell>
        </row>
        <row r="3">
          <cell r="A3" t="str">
            <v>01</v>
          </cell>
          <cell r="B3" t="str">
            <v>台產</v>
          </cell>
        </row>
        <row r="4">
          <cell r="A4" t="str">
            <v>02</v>
          </cell>
          <cell r="B4" t="str">
            <v>中國</v>
          </cell>
        </row>
        <row r="5">
          <cell r="A5" t="str">
            <v>03</v>
          </cell>
          <cell r="B5" t="str">
            <v>太平</v>
          </cell>
        </row>
        <row r="6">
          <cell r="A6" t="str">
            <v>04</v>
          </cell>
          <cell r="B6" t="str">
            <v>中國航聯</v>
          </cell>
        </row>
        <row r="7">
          <cell r="A7" t="str">
            <v>05</v>
          </cell>
          <cell r="B7" t="str">
            <v>富邦</v>
          </cell>
        </row>
        <row r="8">
          <cell r="A8" t="str">
            <v>06</v>
          </cell>
          <cell r="B8" t="str">
            <v>蘇黎世</v>
          </cell>
        </row>
        <row r="9">
          <cell r="A9" t="str">
            <v>07</v>
          </cell>
          <cell r="B9" t="str">
            <v>泰安</v>
          </cell>
        </row>
        <row r="10">
          <cell r="A10" t="str">
            <v>08</v>
          </cell>
          <cell r="B10" t="str">
            <v>明台</v>
          </cell>
        </row>
        <row r="11">
          <cell r="A11" t="str">
            <v>09</v>
          </cell>
          <cell r="B11" t="str">
            <v>中央</v>
          </cell>
        </row>
        <row r="12">
          <cell r="A12" t="str">
            <v>10</v>
          </cell>
          <cell r="B12" t="str">
            <v>第一</v>
          </cell>
        </row>
        <row r="13">
          <cell r="A13" t="str">
            <v>11</v>
          </cell>
          <cell r="B13" t="str">
            <v>國華</v>
          </cell>
        </row>
        <row r="14">
          <cell r="A14" t="str">
            <v>12</v>
          </cell>
          <cell r="B14" t="str">
            <v>友聯</v>
          </cell>
        </row>
        <row r="15">
          <cell r="A15" t="str">
            <v>13</v>
          </cell>
          <cell r="B15" t="str">
            <v>新光</v>
          </cell>
        </row>
        <row r="16">
          <cell r="A16" t="str">
            <v>14</v>
          </cell>
          <cell r="B16" t="str">
            <v>華南</v>
          </cell>
        </row>
        <row r="17">
          <cell r="A17" t="str">
            <v>15</v>
          </cell>
          <cell r="B17" t="str">
            <v>國泰世紀</v>
          </cell>
        </row>
        <row r="18">
          <cell r="A18" t="str">
            <v>16</v>
          </cell>
          <cell r="B18" t="str">
            <v>統一安聯</v>
          </cell>
        </row>
        <row r="19">
          <cell r="A19" t="str">
            <v>17</v>
          </cell>
          <cell r="B19" t="str">
            <v>新安</v>
          </cell>
        </row>
        <row r="20">
          <cell r="A20">
            <v>31</v>
          </cell>
          <cell r="B20" t="str">
            <v>環球</v>
          </cell>
        </row>
        <row r="21">
          <cell r="A21">
            <v>32</v>
          </cell>
          <cell r="B21" t="str">
            <v>北美洲</v>
          </cell>
        </row>
        <row r="22">
          <cell r="A22">
            <v>33</v>
          </cell>
          <cell r="B22" t="str">
            <v>聯邦</v>
          </cell>
        </row>
        <row r="23">
          <cell r="A23">
            <v>36</v>
          </cell>
          <cell r="B23" t="str">
            <v>恒福</v>
          </cell>
        </row>
        <row r="24">
          <cell r="A24">
            <v>37</v>
          </cell>
          <cell r="B24" t="str">
            <v>宏泰</v>
          </cell>
        </row>
        <row r="25">
          <cell r="A25">
            <v>41</v>
          </cell>
          <cell r="B25" t="str">
            <v>皇家太陽</v>
          </cell>
        </row>
        <row r="26">
          <cell r="A26">
            <v>42</v>
          </cell>
          <cell r="B26" t="str">
            <v>亞洲</v>
          </cell>
        </row>
        <row r="27">
          <cell r="A27">
            <v>43</v>
          </cell>
          <cell r="B27" t="str">
            <v>安盛</v>
          </cell>
        </row>
        <row r="28">
          <cell r="A28" t="str">
            <v>44</v>
          </cell>
          <cell r="B28" t="str">
            <v>三井</v>
          </cell>
        </row>
        <row r="29">
          <cell r="A29" t="str">
            <v>45</v>
          </cell>
          <cell r="B29" t="str">
            <v>保留</v>
          </cell>
        </row>
        <row r="30">
          <cell r="A30" t="str">
            <v>46</v>
          </cell>
          <cell r="B30" t="str">
            <v>保留</v>
          </cell>
        </row>
        <row r="31">
          <cell r="A31" t="str">
            <v>47</v>
          </cell>
          <cell r="B31" t="str">
            <v>保留</v>
          </cell>
        </row>
        <row r="32">
          <cell r="A32" t="str">
            <v>48</v>
          </cell>
          <cell r="B32" t="str">
            <v>保留</v>
          </cell>
        </row>
        <row r="33">
          <cell r="A33" t="str">
            <v>49</v>
          </cell>
          <cell r="B33" t="str">
            <v>保留</v>
          </cell>
        </row>
        <row r="34">
          <cell r="A34" t="str">
            <v>50</v>
          </cell>
          <cell r="B34" t="str">
            <v>保留</v>
          </cell>
        </row>
        <row r="35">
          <cell r="A35" t="str">
            <v>51</v>
          </cell>
          <cell r="B35" t="str">
            <v>保留</v>
          </cell>
        </row>
        <row r="36">
          <cell r="A36" t="str">
            <v>52</v>
          </cell>
          <cell r="B36" t="str">
            <v>保留</v>
          </cell>
        </row>
        <row r="37">
          <cell r="A37" t="str">
            <v>53</v>
          </cell>
          <cell r="B37" t="str">
            <v>保留</v>
          </cell>
        </row>
        <row r="38">
          <cell r="A38" t="str">
            <v>54</v>
          </cell>
          <cell r="B38" t="str">
            <v>保留</v>
          </cell>
        </row>
        <row r="39">
          <cell r="A39" t="str">
            <v>55</v>
          </cell>
          <cell r="B39" t="str">
            <v>保留</v>
          </cell>
        </row>
        <row r="40">
          <cell r="A40" t="str">
            <v>56</v>
          </cell>
          <cell r="B40" t="str">
            <v>保留</v>
          </cell>
        </row>
        <row r="41">
          <cell r="A41" t="str">
            <v>57</v>
          </cell>
          <cell r="B41" t="str">
            <v>保留</v>
          </cell>
        </row>
        <row r="42">
          <cell r="A42" t="str">
            <v>58</v>
          </cell>
          <cell r="B42" t="str">
            <v>保留</v>
          </cell>
        </row>
        <row r="43">
          <cell r="A43" t="str">
            <v>59</v>
          </cell>
          <cell r="B43" t="str">
            <v>保留</v>
          </cell>
        </row>
        <row r="44">
          <cell r="A44" t="str">
            <v>60</v>
          </cell>
          <cell r="B44" t="str">
            <v>保留</v>
          </cell>
        </row>
        <row r="45">
          <cell r="A45" t="str">
            <v>61</v>
          </cell>
          <cell r="B45" t="str">
            <v>保留</v>
          </cell>
        </row>
        <row r="46">
          <cell r="A46" t="str">
            <v>62</v>
          </cell>
          <cell r="B46" t="str">
            <v>保留</v>
          </cell>
        </row>
        <row r="47">
          <cell r="A47" t="str">
            <v>63</v>
          </cell>
          <cell r="B47" t="str">
            <v>保留</v>
          </cell>
        </row>
        <row r="48">
          <cell r="A48" t="str">
            <v>64</v>
          </cell>
          <cell r="B48" t="str">
            <v>保留</v>
          </cell>
        </row>
        <row r="49">
          <cell r="A49" t="str">
            <v>65</v>
          </cell>
          <cell r="B49" t="str">
            <v>保留</v>
          </cell>
        </row>
        <row r="50">
          <cell r="A50" t="str">
            <v>66</v>
          </cell>
          <cell r="B50" t="str">
            <v>保留</v>
          </cell>
        </row>
        <row r="51">
          <cell r="A51" t="str">
            <v>67</v>
          </cell>
          <cell r="B51" t="str">
            <v>保留</v>
          </cell>
        </row>
        <row r="52">
          <cell r="A52" t="str">
            <v>68</v>
          </cell>
          <cell r="B52" t="str">
            <v>保留</v>
          </cell>
        </row>
        <row r="53">
          <cell r="A53" t="str">
            <v>69</v>
          </cell>
          <cell r="B53" t="str">
            <v>保留</v>
          </cell>
        </row>
        <row r="54">
          <cell r="A54" t="str">
            <v>70</v>
          </cell>
          <cell r="B54" t="str">
            <v>保留</v>
          </cell>
        </row>
        <row r="55">
          <cell r="A55" t="str">
            <v>71</v>
          </cell>
          <cell r="B55" t="str">
            <v>保留</v>
          </cell>
        </row>
        <row r="56">
          <cell r="A56" t="str">
            <v>72</v>
          </cell>
          <cell r="B56" t="str">
            <v>保留</v>
          </cell>
        </row>
        <row r="57">
          <cell r="A57" t="str">
            <v>73</v>
          </cell>
          <cell r="B57" t="str">
            <v>保留</v>
          </cell>
        </row>
        <row r="58">
          <cell r="A58" t="str">
            <v>74</v>
          </cell>
          <cell r="B58" t="str">
            <v>保留</v>
          </cell>
        </row>
        <row r="59">
          <cell r="A59" t="str">
            <v>75</v>
          </cell>
          <cell r="B59" t="str">
            <v>保留</v>
          </cell>
        </row>
        <row r="60">
          <cell r="A60" t="str">
            <v>76</v>
          </cell>
          <cell r="B60" t="str">
            <v>保留</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錄"/>
      <sheetName val="表03"/>
      <sheetName val="表05-1"/>
      <sheetName val="表06"/>
      <sheetName val="表09-1"/>
      <sheetName val="表09-2"/>
      <sheetName val="表10-1"/>
      <sheetName val="表10-2"/>
      <sheetName val="表10-3"/>
      <sheetName val="表10-4"/>
      <sheetName val="表11-1"/>
      <sheetName val="表11-2"/>
      <sheetName val="表12-1"/>
      <sheetName val="表12-2"/>
      <sheetName val="表13-1"/>
      <sheetName val="表13-2"/>
      <sheetName val="表13-4"/>
      <sheetName val="表16-1-1"/>
      <sheetName val="表16-1-2"/>
      <sheetName val="表16-1-3"/>
      <sheetName val="表16-1-4"/>
      <sheetName val="表16-1-5"/>
      <sheetName val="表16-2-1"/>
      <sheetName val="表16-2-2"/>
      <sheetName val="表16-2-3"/>
      <sheetName val="表19-3-1"/>
      <sheetName val="表19-3-2"/>
      <sheetName val="表19-4"/>
      <sheetName val="表19-5"/>
      <sheetName val="表19-6"/>
      <sheetName val="表20-1"/>
      <sheetName val="表20-2"/>
      <sheetName val="表21-1"/>
      <sheetName val="表21-2"/>
      <sheetName val="表22-3"/>
      <sheetName val="表22-4"/>
      <sheetName val="表23-1"/>
      <sheetName val="表23-2"/>
      <sheetName val="表24-1"/>
      <sheetName val="表24-2"/>
      <sheetName val="表25-1"/>
      <sheetName val="表25-2"/>
      <sheetName val="表25-3"/>
      <sheetName val="表30-1"/>
      <sheetName val="表30-2"/>
      <sheetName val="表30-3"/>
      <sheetName val="表30-3-1"/>
      <sheetName val="表30-3-2"/>
      <sheetName val="表30-3-3"/>
      <sheetName val="表30-4"/>
      <sheetName val="表30-4-1"/>
      <sheetName val="表30-4-2"/>
      <sheetName val="表30-5"/>
      <sheetName val="表30-5-1"/>
      <sheetName val="表30-5-2"/>
      <sheetName val="表30-5-3"/>
      <sheetName val="表30-6"/>
      <sheetName val="表30-6-1"/>
      <sheetName val="表30-7"/>
      <sheetName val="表30-7-1"/>
      <sheetName val="表30-8"/>
      <sheetName val="表30-8-1 "/>
      <sheetName val="表30-8-2"/>
      <sheetName val="表30-8-3"/>
      <sheetName val="表30-8-4"/>
      <sheetName val="表30-8-5"/>
      <sheetName val="表30-8-6"/>
      <sheetName val="表30-8-7"/>
      <sheetName val="表30-8-8"/>
      <sheetName val="表30-9"/>
      <sheetName val="表30-10"/>
      <sheetName val="表30-11"/>
      <sheetName val="表30-12"/>
      <sheetName val="表30-13"/>
      <sheetName val="表30-14"/>
      <sheetName val="表30-15"/>
      <sheetName val="表30-16"/>
      <sheetName val="表30-14-1"/>
      <sheetName val="表30-14-2"/>
      <sheetName val="表30-14-3"/>
      <sheetName val="公司別"/>
    </sheetNames>
    <sheetDataSet>
      <sheetData sheetId="0"/>
      <sheetData sheetId="1"/>
      <sheetData sheetId="2">
        <row r="96">
          <cell r="O96">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20">
          <cell r="R20">
            <v>0</v>
          </cell>
        </row>
      </sheetData>
      <sheetData sheetId="42">
        <row r="20">
          <cell r="R20">
            <v>0</v>
          </cell>
        </row>
      </sheetData>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31">
          <cell r="M31">
            <v>0</v>
          </cell>
        </row>
      </sheetData>
      <sheetData sheetId="63">
        <row r="31">
          <cell r="M31">
            <v>0</v>
          </cell>
        </row>
      </sheetData>
      <sheetData sheetId="64">
        <row r="6">
          <cell r="C6">
            <v>0</v>
          </cell>
        </row>
      </sheetData>
      <sheetData sheetId="65"/>
      <sheetData sheetId="66">
        <row r="7">
          <cell r="I7">
            <v>0</v>
          </cell>
        </row>
      </sheetData>
      <sheetData sheetId="67"/>
      <sheetData sheetId="68">
        <row r="27">
          <cell r="M27">
            <v>0</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RECORD"/>
      <sheetName val="2REPORT"/>
      <sheetName val="4ACCOUN"/>
      <sheetName val="5DAYRPT "/>
      <sheetName val="Res-9912"/>
      <sheetName val="附表3-檢核表"/>
      <sheetName val="3-o"/>
      <sheetName val="1"/>
      <sheetName val="附表3_EQRP100Y層分配比"/>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基本資料"/>
      <sheetName val="公司動態基本資料"/>
      <sheetName val="保費及責任準備金表"/>
      <sheetName val="未滿期準備金"/>
      <sheetName val="危險變動特準金"/>
      <sheetName val="未適格再保險準備計算表"/>
      <sheetName val="往來再保險人概況表"/>
      <sheetName val="再保及轉再保報告表"/>
      <sheetName val="資產負債表(資產)"/>
      <sheetName val="損益表"/>
      <sheetName val="投資淨收益"/>
      <sheetName val="存款"/>
      <sheetName val="政府公債庫券儲蓄"/>
      <sheetName val="金融債券"/>
      <sheetName val="股票"/>
      <sheetName val="公司債"/>
      <sheetName val="受益憑證"/>
      <sheetName val="不動產"/>
      <sheetName val="放款"/>
      <sheetName val="表外交易"/>
      <sheetName val="委操資產"/>
      <sheetName val="主要股東"/>
      <sheetName val="逾放債權轉銷"/>
      <sheetName val="利害關係人"/>
      <sheetName val="關係人交易"/>
      <sheetName val="表12-3-2013"/>
      <sheetName val="表12-4 (2)"/>
      <sheetName val="SOP"/>
      <sheetName val="表12-3 "/>
      <sheetName val="表12-4"/>
      <sheetName val="12-3-明細-Local"/>
      <sheetName val="12-3_SUM_F+I(2013)"/>
      <sheetName val="12-3-明細-F+I(2013)"/>
      <sheetName val="12-3-明細-F+I 樞紐(2013)"/>
      <sheetName val="12-3-F-明細(2013)"/>
      <sheetName val="12-3-ILP-明細(2013)"/>
      <sheetName val="表30-1"/>
      <sheetName val="表30-2"/>
      <sheetName val="表30-3"/>
      <sheetName val="表30-3-1"/>
      <sheetName val="表30-3-2"/>
      <sheetName val="表30-3-3"/>
      <sheetName val="表30-3-4"/>
      <sheetName val="表30-4"/>
      <sheetName val="表30-5"/>
      <sheetName val="表30-6"/>
      <sheetName val="表30-7"/>
      <sheetName val="表30-7-1"/>
      <sheetName val="表30-7-2"/>
      <sheetName val="表30-7-3"/>
      <sheetName val="表30-7-4"/>
      <sheetName val="表30-8"/>
      <sheetName val="表30-9"/>
      <sheetName val="表30-10"/>
      <sheetName val="表30-11"/>
      <sheetName val="表30-12"/>
      <sheetName val="表30-13"/>
      <sheetName val="表30-14"/>
      <sheetName val="表30-15"/>
      <sheetName val="表30-16"/>
      <sheetName val="上市股票及基金beta值計算表"/>
      <sheetName val="上櫃股票beta值計算"/>
      <sheetName val="表30-1(100年暫行措施)"/>
      <sheetName val="表31-30-2"/>
      <sheetName val="表31-30-3"/>
      <sheetName val="表31-30-3-1"/>
      <sheetName val="表31-30-3-2"/>
      <sheetName val="表31-10-1"/>
      <sheetName val="表31-12-1"/>
      <sheetName val="表31-30-5"/>
      <sheetName val="表31-30-7"/>
      <sheetName val="表31-30-7-5"/>
      <sheetName val="表31-30-7-6"/>
      <sheetName val="表31-05-1"/>
      <sheetName val="表31-9-1"/>
      <sheetName val="表31-10-3"/>
      <sheetName val="表31-10-4"/>
      <sheetName val="當年營(經紀人)"/>
      <sheetName val="PD comm by line"/>
      <sheetName val="QuerySQL"/>
      <sheetName val="XLR_NoRangeSheet"/>
      <sheetName val="資產負債表"/>
      <sheetName val="表13-1"/>
      <sheetName val="表9"/>
      <sheetName val="專案競賽"/>
      <sheetName val="APE(SMT)"/>
      <sheetName val="Table"/>
      <sheetName val="5DAYRPT "/>
      <sheetName val="評価書"/>
      <sheetName val="Sheet2"/>
      <sheetName val="表07(總計)"/>
      <sheetName val="表04-1"/>
      <sheetName val="表06"/>
      <sheetName val="before reclass"/>
      <sheetName val="概算報告書"/>
      <sheetName val="#REF"/>
      <sheetName val="H91"/>
      <sheetName val="H85"/>
      <sheetName val="Sheet5"/>
      <sheetName val="TG11 "/>
      <sheetName val="表12-4_(2)"/>
      <sheetName val="表12-3_"/>
      <sheetName val="12-3-明細-F+I_樞紐(2013)"/>
      <sheetName val="Commission IO "/>
      <sheetName val="檢核"/>
      <sheetName val="clm"/>
      <sheetName val="clmacc"/>
      <sheetName val="clm_USD"/>
      <sheetName val="clmacc_USD"/>
      <sheetName val="clm_CNY"/>
      <sheetName val="clmacc_CNY"/>
      <sheetName val="clm_AUD"/>
      <sheetName val="clmacc_AUD"/>
      <sheetName val="105 (01)"/>
      <sheetName val="clm105 (01)"/>
      <sheetName val="clmacct105 (01)"/>
      <sheetName val="105 (01)_USD"/>
      <sheetName val="clm105(01)_USD"/>
      <sheetName val="clmacct105 (01)_USD"/>
      <sheetName val="105 (01)_CNY"/>
      <sheetName val="clm105(01)_CNY"/>
      <sheetName val="clmacct105 (01)_CNY"/>
      <sheetName val="105 (01)_AUD"/>
      <sheetName val="clm105(01)_AUD"/>
      <sheetName val="clmacct105 (01)_AUD"/>
      <sheetName val="105 (00)"/>
      <sheetName val="clmacct105 (00)"/>
      <sheetName val="105 (00)_USD"/>
      <sheetName val="clmacct105 (00)_USD"/>
      <sheetName val="105 (00)_CNY"/>
      <sheetName val="clmacct105 (00)_CNY"/>
      <sheetName val="105 (00)_AUD"/>
      <sheetName val="clmacct105 (00)_AUD"/>
      <sheetName val="104 (00)"/>
      <sheetName val="clmacct104 (00)"/>
      <sheetName val="104 (00)_USD"/>
      <sheetName val="clmacct104 (00)_USD"/>
      <sheetName val="104 (00)_CNY"/>
      <sheetName val="clmacct104 (00)_CNY"/>
      <sheetName val="104 (00)_AUD"/>
      <sheetName val="clmacct104 (00)_AUD"/>
      <sheetName val="Elim"/>
      <sheetName val="DEF"/>
      <sheetName val="AC data"/>
      <sheetName val="RV"/>
      <sheetName val="INFO"/>
      <sheetName val="MATCH"/>
      <sheetName val="TSO"/>
      <sheetName val="6%. 8%佔率"/>
      <sheetName val="目錄"/>
      <sheetName val="表03"/>
      <sheetName val="表05-1"/>
      <sheetName val="表09-1"/>
      <sheetName val="表10-1"/>
      <sheetName val="表10-2"/>
      <sheetName val="表10-3"/>
      <sheetName val="表10-4"/>
      <sheetName val="表11-1"/>
      <sheetName val="表11-2"/>
      <sheetName val="表12-1"/>
      <sheetName val="表12-2"/>
      <sheetName val="表13-2"/>
      <sheetName val="表13-4"/>
      <sheetName val="表16-1-1"/>
      <sheetName val="表16-1-2"/>
      <sheetName val="表16-1-3"/>
      <sheetName val="表16-1-4"/>
      <sheetName val="表16-1-5"/>
      <sheetName val="表16-2-1"/>
      <sheetName val="表16-2-2"/>
      <sheetName val="表16-2-3"/>
      <sheetName val="表19-3"/>
      <sheetName val="表19-4"/>
      <sheetName val="表19-5"/>
      <sheetName val="表19-6"/>
      <sheetName val="表21-1"/>
      <sheetName val="表21-2"/>
      <sheetName val="表21-3"/>
      <sheetName val="表21-4"/>
      <sheetName val="表21-7"/>
      <sheetName val="表25-1"/>
      <sheetName val="表25-2"/>
      <sheetName val="表25-8"/>
      <sheetName val="表26-1"/>
      <sheetName val="表28-1"/>
      <sheetName val="表28-1-1"/>
      <sheetName val="表28-1-2"/>
      <sheetName val="表28-1-3"/>
      <sheetName val="表28-1-4"/>
      <sheetName val="表28-2"/>
      <sheetName val="表28-2-1"/>
      <sheetName val="表28-2-2"/>
      <sheetName val="表28-2-3"/>
      <sheetName val="表28-3"/>
      <sheetName val="表28-4"/>
      <sheetName val="表30-4-1"/>
      <sheetName val="表30-5-1"/>
      <sheetName val="表30-8-1 "/>
      <sheetName val="表30-8-2"/>
      <sheetName val="表30-8-3"/>
      <sheetName val="表30-8-4"/>
      <sheetName val="表30-8-5"/>
      <sheetName val="表30-8-6"/>
      <sheetName val="for bond hld01"/>
      <sheetName val="Hyperion"/>
      <sheetName val="表39"/>
      <sheetName val="表14-2"/>
      <sheetName val="表14-1"/>
      <sheetName val="工作表1"/>
      <sheetName val="A117_衍生性商品餘額明細表"/>
      <sheetName val="A117填報說明"/>
      <sheetName val="20191231All部位test"/>
      <sheetName val="20191231-All部位"/>
      <sheetName val="IRS MTM"/>
      <sheetName val="USDIRS MTM"/>
      <sheetName val="會計科目代碼表"/>
      <sheetName val="風險類別代碼表"/>
      <sheetName val="衍生性商品種類代碼表"/>
      <sheetName val="工作表2"/>
      <sheetName val="金融機構代碼-中央銀行"/>
      <sheetName val="代號"/>
      <sheetName val="分級表"/>
      <sheetName val="Rating Ref"/>
      <sheetName val="信評代號"/>
      <sheetName val="衍生性對照表"/>
      <sheetName val="本國子分行外國"/>
      <sheetName val="表09-2"/>
      <sheetName val="表30-8-7"/>
      <sheetName val="股票逆景氣循環措施調整項計算表"/>
      <sheetName val="表30-5-2"/>
      <sheetName val="表30-8-8"/>
      <sheetName val="表12-4_(2)1"/>
      <sheetName val="表12-3_1"/>
      <sheetName val="12-3-明細-F+I_樞紐(2013)1"/>
      <sheetName val="PD_comm_by_line"/>
      <sheetName val="5DAYRPT_"/>
      <sheetName val="before_reclass"/>
      <sheetName val="TG11_"/>
      <sheetName val="Commission_IO_"/>
      <sheetName val="105_(01)"/>
      <sheetName val="clm105_(01)"/>
      <sheetName val="clmacct105_(01)"/>
      <sheetName val="105_(01)_USD"/>
      <sheetName val="clmacct105_(01)_USD"/>
      <sheetName val="105_(01)_CNY"/>
      <sheetName val="clmacct105_(01)_CNY"/>
      <sheetName val="105_(01)_AUD"/>
      <sheetName val="clmacct105_(01)_AUD"/>
      <sheetName val="105_(00)"/>
      <sheetName val="clmacct105_(00)"/>
      <sheetName val="105_(00)_USD"/>
      <sheetName val="clmacct105_(00)_USD"/>
      <sheetName val="105_(00)_CNY"/>
      <sheetName val="clmacct105_(00)_CNY"/>
      <sheetName val="105_(00)_AUD"/>
      <sheetName val="clmacct105_(00)_AUD"/>
      <sheetName val="104_(00)"/>
      <sheetName val="clmacct104_(00)"/>
      <sheetName val="104_(00)_USD"/>
      <sheetName val="clmacct104_(00)_USD"/>
      <sheetName val="104_(00)_CNY"/>
      <sheetName val="clmacct104_(00)_CNY"/>
      <sheetName val="104_(00)_AUD"/>
      <sheetName val="clmacct104_(00)_AUD"/>
      <sheetName val="AC_data"/>
      <sheetName val="6%__8%佔率"/>
      <sheetName val="表30-8-1_"/>
      <sheetName val="for_bond_hld01"/>
      <sheetName val="9701"/>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6">
          <cell r="A6" t="str">
            <v>(1)</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ow r="6">
          <cell r="A6">
            <v>1</v>
          </cell>
        </row>
      </sheetData>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refreshError="1"/>
      <sheetData sheetId="27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表15(合併列示及總計)"/>
      <sheetName val="表02(資產)"/>
      <sheetName val="表03"/>
      <sheetName val="表02(負債業主權益)"/>
      <sheetName val="表01"/>
      <sheetName val="表02(資產附表)"/>
      <sheetName val="表09"/>
      <sheetName val="表11(總計)"/>
      <sheetName val="表10"/>
      <sheetName val="表13-1"/>
      <sheetName val="Book1"/>
      <sheetName val="不動產"/>
      <sheetName val="表06"/>
      <sheetName val="表07(總計)"/>
      <sheetName val="#REF"/>
      <sheetName val="表01-1"/>
      <sheetName val="表02-4"/>
      <sheetName val="表02-6"/>
      <sheetName val="表02-5"/>
      <sheetName val="表02-1"/>
      <sheetName val="表02-2"/>
      <sheetName val="表02-3"/>
      <sheetName val=""/>
      <sheetName val=" 現流表-元 (工作底稿)"/>
      <sheetName val="A11.15 附件cashflow(國壽)"/>
      <sheetName val="參數"/>
      <sheetName val="Sheet1_x0000_(ྐƙ_x0000__x0004__x0000__x0000__x0000__x0000__x0000__x0000_ƙ_x0000__x0000__x0000__x0000__x0000__x0000__x0000__x0000_೴ƙ_x0000_"/>
      <sheetName val="Projection"/>
      <sheetName val="mapping"/>
      <sheetName val="Reported_Res Group"/>
      <sheetName val="Form (4)"/>
      <sheetName val="表02-7"/>
      <sheetName val="Loss%"/>
      <sheetName val="A1Data"/>
      <sheetName val="公司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Req Cap"/>
      <sheetName val="Investment"/>
      <sheetName val="Interest"/>
      <sheetName val="Credit"/>
      <sheetName val="NonLife Reserves"/>
      <sheetName val="Life Reserves"/>
      <sheetName val="Premium"/>
      <sheetName val="Business"/>
      <sheetName val="Ceded WP"/>
      <sheetName val="misc calcs"/>
      <sheetName val="blank1"/>
      <sheetName val="blank2"/>
      <sheetName val="blank3"/>
    </sheetNames>
    <sheetDataSet>
      <sheetData sheetId="0">
        <row r="2">
          <cell r="H2" t="str">
            <v>Appendix 1</v>
          </cell>
        </row>
        <row r="3">
          <cell r="B3">
            <v>1</v>
          </cell>
          <cell r="C3" t="str">
            <v xml:space="preserve">Company Name: </v>
          </cell>
          <cell r="D3" t="str">
            <v>XYZ Sample</v>
          </cell>
        </row>
        <row r="4">
          <cell r="B4">
            <v>2</v>
          </cell>
          <cell r="C4" t="str">
            <v xml:space="preserve"> AMB Number: </v>
          </cell>
          <cell r="D4" t="str">
            <v>99999</v>
          </cell>
        </row>
        <row r="5">
          <cell r="B5">
            <v>3</v>
          </cell>
          <cell r="C5" t="str">
            <v xml:space="preserve">Prepared By: </v>
          </cell>
          <cell r="D5" t="str">
            <v xml:space="preserve"> </v>
          </cell>
        </row>
        <row r="6">
          <cell r="B6">
            <v>4</v>
          </cell>
          <cell r="C6" t="str">
            <v xml:space="preserve">Checked By: </v>
          </cell>
        </row>
        <row r="7">
          <cell r="B7">
            <v>5</v>
          </cell>
          <cell r="C7" t="str">
            <v xml:space="preserve">    Version of Model: </v>
          </cell>
          <cell r="D7">
            <v>5.3</v>
          </cell>
          <cell r="G7" t="str">
            <v>Model Version 5.3 Create Date:</v>
          </cell>
          <cell r="H7">
            <v>40211</v>
          </cell>
        </row>
        <row r="8">
          <cell r="C8" t="str">
            <v>Evaluation Dates:</v>
          </cell>
        </row>
        <row r="9">
          <cell r="B9">
            <v>6</v>
          </cell>
          <cell r="C9" t="str">
            <v>Year 1 Information as of:  (mm/dd/yy)</v>
          </cell>
          <cell r="D9">
            <v>39813</v>
          </cell>
          <cell r="G9" t="str">
            <v>updated model for YE 2009 data:</v>
          </cell>
        </row>
        <row r="10">
          <cell r="B10">
            <v>7</v>
          </cell>
          <cell r="C10" t="str">
            <v>Year 2 Information as of:  (mm/dd/yy)</v>
          </cell>
          <cell r="D10">
            <v>40178</v>
          </cell>
          <cell r="G10" t="str">
            <v>recov/surplus ratios by line</v>
          </cell>
        </row>
        <row r="11">
          <cell r="B11">
            <v>8</v>
          </cell>
          <cell r="C11" t="str">
            <v>Year 3 Information as of:  (mm/dd/yy)</v>
          </cell>
          <cell r="D11">
            <v>40543</v>
          </cell>
          <cell r="G11" t="str">
            <v>exchange rates</v>
          </cell>
        </row>
        <row r="12">
          <cell r="B12">
            <v>9</v>
          </cell>
          <cell r="C12" t="str">
            <v>Year 4 Information as of:  (mm/dd/yy)</v>
          </cell>
          <cell r="D12">
            <v>40908</v>
          </cell>
          <cell r="G12" t="str">
            <v>UW cycle &amp; growth</v>
          </cell>
        </row>
        <row r="13">
          <cell r="B13">
            <v>10</v>
          </cell>
          <cell r="C13" t="str">
            <v>Year 5 Information as of:  (mm/dd/yy)</v>
          </cell>
          <cell r="D13">
            <v>41274</v>
          </cell>
        </row>
        <row r="15">
          <cell r="B15">
            <v>11</v>
          </cell>
          <cell r="C15" t="str">
            <v>PLEASE SELECT CURRENCY</v>
          </cell>
        </row>
        <row r="16">
          <cell r="C16" t="str">
            <v xml:space="preserve"> OF INPUT DATA BELOW:</v>
          </cell>
        </row>
        <row r="23">
          <cell r="C23" t="str">
            <v>If the currency you are looking for is not on the list, please convert to USDollars or contact Tom Mount to have it added to the list.</v>
          </cell>
        </row>
        <row r="24">
          <cell r="B24">
            <v>12</v>
          </cell>
          <cell r="C24" t="str">
            <v xml:space="preserve">Currency used for input = </v>
          </cell>
          <cell r="D24" t="str">
            <v>Euros</v>
          </cell>
        </row>
        <row r="25">
          <cell r="B25">
            <v>13</v>
          </cell>
          <cell r="C25" t="str">
            <v xml:space="preserve">Exchg Rate@Dec 31,2009: $1US =   </v>
          </cell>
          <cell r="D25">
            <v>0.69769999999999999</v>
          </cell>
          <cell r="E25" t="str">
            <v>Euros</v>
          </cell>
        </row>
        <row r="26">
          <cell r="D26" t="str">
            <v>1st event</v>
          </cell>
          <cell r="E26" t="str">
            <v>EQ</v>
          </cell>
          <cell r="F26" t="str">
            <v>EQ</v>
          </cell>
          <cell r="G26" t="str">
            <v>EQ</v>
          </cell>
          <cell r="H26" t="str">
            <v>EQ</v>
          </cell>
          <cell r="I26" t="str">
            <v>EQ</v>
          </cell>
        </row>
        <row r="27">
          <cell r="C27" t="str">
            <v>Company Specific Info</v>
          </cell>
          <cell r="D27" t="str">
            <v>2nd event</v>
          </cell>
          <cell r="E27" t="str">
            <v>EQ</v>
          </cell>
          <cell r="F27" t="str">
            <v>EQ</v>
          </cell>
          <cell r="G27" t="str">
            <v>EQ</v>
          </cell>
          <cell r="H27" t="str">
            <v>EQ</v>
          </cell>
          <cell r="I27" t="str">
            <v>EQ</v>
          </cell>
        </row>
        <row r="28">
          <cell r="C28" t="str">
            <v>Pre-Tax PMLs (Probable Maximum Loss*) in (000)s</v>
          </cell>
          <cell r="E28">
            <v>39813</v>
          </cell>
          <cell r="F28">
            <v>40178</v>
          </cell>
          <cell r="G28">
            <v>40543</v>
          </cell>
          <cell r="H28">
            <v>40908</v>
          </cell>
          <cell r="I28">
            <v>41274</v>
          </cell>
        </row>
        <row r="29">
          <cell r="B29">
            <v>14</v>
          </cell>
          <cell r="C29" t="str">
            <v>1 in 100 yr Wind NET of Reinsurance</v>
          </cell>
          <cell r="E29">
            <v>0</v>
          </cell>
          <cell r="F29">
            <v>0</v>
          </cell>
          <cell r="G29">
            <v>0</v>
          </cell>
          <cell r="H29">
            <v>0</v>
          </cell>
          <cell r="I29">
            <v>0</v>
          </cell>
        </row>
        <row r="30">
          <cell r="B30">
            <v>15</v>
          </cell>
          <cell r="C30" t="str">
            <v>1 in 100 yr Earthquake NET of Reinsurance</v>
          </cell>
          <cell r="E30">
            <v>0</v>
          </cell>
          <cell r="F30">
            <v>0</v>
          </cell>
          <cell r="G30">
            <v>0</v>
          </cell>
          <cell r="H30">
            <v>0</v>
          </cell>
          <cell r="I30">
            <v>0</v>
          </cell>
        </row>
        <row r="31">
          <cell r="B31">
            <v>16</v>
          </cell>
          <cell r="C31" t="str">
            <v>1 in 250 yr Earthquake NET of Reinsurance</v>
          </cell>
          <cell r="E31">
            <v>0</v>
          </cell>
          <cell r="F31">
            <v>0</v>
          </cell>
          <cell r="G31">
            <v>0</v>
          </cell>
          <cell r="H31">
            <v>0</v>
          </cell>
          <cell r="I31">
            <v>0</v>
          </cell>
        </row>
        <row r="32">
          <cell r="B32">
            <v>17</v>
          </cell>
          <cell r="C32" t="str">
            <v>1 in 100 yr Wind GROSS of Reinsurance</v>
          </cell>
          <cell r="E32">
            <v>0</v>
          </cell>
          <cell r="F32">
            <v>0</v>
          </cell>
          <cell r="G32">
            <v>0</v>
          </cell>
          <cell r="H32">
            <v>0</v>
          </cell>
          <cell r="I32">
            <v>0</v>
          </cell>
        </row>
        <row r="33">
          <cell r="B33">
            <v>18</v>
          </cell>
          <cell r="C33" t="str">
            <v>1 in 100 yr Earthquake GROSS of Reinsurance</v>
          </cell>
          <cell r="E33">
            <v>0</v>
          </cell>
          <cell r="F33">
            <v>0</v>
          </cell>
          <cell r="G33">
            <v>0</v>
          </cell>
          <cell r="H33">
            <v>0</v>
          </cell>
          <cell r="I33">
            <v>0</v>
          </cell>
        </row>
        <row r="34">
          <cell r="B34">
            <v>19</v>
          </cell>
          <cell r="C34" t="str">
            <v>1 in 250 yr Earthquake GROSS of Reinsurance</v>
          </cell>
          <cell r="E34">
            <v>0</v>
          </cell>
          <cell r="F34">
            <v>0</v>
          </cell>
          <cell r="G34">
            <v>0</v>
          </cell>
          <cell r="H34">
            <v>0</v>
          </cell>
          <cell r="I34">
            <v>0</v>
          </cell>
        </row>
        <row r="35">
          <cell r="C35" t="str">
            <v>(*must include Demand &amp; Storm Surges, Secondary Uncertainty, LAE, Vol &amp; Invol Assessment, flood, FFEQ, WCEQ, etc.)</v>
          </cell>
        </row>
        <row r="37">
          <cell r="C37" t="str">
            <v>Pre-Tax Reinstatement Prem for PMLs above in (000)s</v>
          </cell>
          <cell r="E37">
            <v>39813</v>
          </cell>
          <cell r="F37">
            <v>40178</v>
          </cell>
          <cell r="G37">
            <v>40543</v>
          </cell>
          <cell r="H37">
            <v>40908</v>
          </cell>
          <cell r="I37">
            <v>41274</v>
          </cell>
        </row>
        <row r="38">
          <cell r="B38">
            <v>20</v>
          </cell>
          <cell r="C38" t="str">
            <v>1 in 100 yr Wind Reinstatement Premium</v>
          </cell>
          <cell r="E38">
            <v>0</v>
          </cell>
          <cell r="F38">
            <v>0</v>
          </cell>
          <cell r="G38">
            <v>0</v>
          </cell>
          <cell r="H38">
            <v>0</v>
          </cell>
          <cell r="I38">
            <v>0</v>
          </cell>
        </row>
        <row r="39">
          <cell r="B39">
            <v>21</v>
          </cell>
          <cell r="C39" t="str">
            <v>1 in 100 yr Earthquake Reinstatement Premium</v>
          </cell>
          <cell r="E39">
            <v>0</v>
          </cell>
          <cell r="F39">
            <v>0</v>
          </cell>
          <cell r="G39">
            <v>0</v>
          </cell>
          <cell r="H39">
            <v>0</v>
          </cell>
          <cell r="I39">
            <v>0</v>
          </cell>
        </row>
        <row r="40">
          <cell r="B40">
            <v>22</v>
          </cell>
          <cell r="C40" t="str">
            <v>1 in 250 yr Earthquake Reinstatement Premium</v>
          </cell>
          <cell r="E40">
            <v>0</v>
          </cell>
          <cell r="F40">
            <v>0</v>
          </cell>
          <cell r="G40">
            <v>0</v>
          </cell>
          <cell r="H40">
            <v>0</v>
          </cell>
          <cell r="I40">
            <v>0</v>
          </cell>
        </row>
        <row r="42">
          <cell r="C42" t="str">
            <v>Estimated Pre-Tax Loss from Terrorism in (000)s</v>
          </cell>
          <cell r="E42">
            <v>39813</v>
          </cell>
          <cell r="F42">
            <v>40178</v>
          </cell>
          <cell r="G42">
            <v>40543</v>
          </cell>
          <cell r="H42">
            <v>40908</v>
          </cell>
          <cell r="I42">
            <v>41274</v>
          </cell>
        </row>
        <row r="43">
          <cell r="B43">
            <v>23</v>
          </cell>
          <cell r="C43" t="str">
            <v>5 ton Truck Bomb NET of Reins only (i.e. excl TRIPRA)</v>
          </cell>
          <cell r="E43">
            <v>0</v>
          </cell>
          <cell r="F43">
            <v>0</v>
          </cell>
          <cell r="G43">
            <v>0</v>
          </cell>
          <cell r="H43">
            <v>0</v>
          </cell>
          <cell r="I43">
            <v>0</v>
          </cell>
        </row>
        <row r="44">
          <cell r="B44">
            <v>24</v>
          </cell>
          <cell r="C44" t="str">
            <v>5 ton Truck Bomb NET of Rein &amp; TRIPRA (terror charge)</v>
          </cell>
          <cell r="E44">
            <v>0</v>
          </cell>
          <cell r="F44">
            <v>0</v>
          </cell>
          <cell r="G44">
            <v>0</v>
          </cell>
          <cell r="H44">
            <v>0</v>
          </cell>
          <cell r="I44">
            <v>0</v>
          </cell>
        </row>
        <row r="45">
          <cell r="B45">
            <v>25</v>
          </cell>
          <cell r="C45" t="str">
            <v>5 ton Truck Bomb GROSS of Reinsurance and TRIPRA</v>
          </cell>
          <cell r="E45">
            <v>0</v>
          </cell>
          <cell r="F45">
            <v>0</v>
          </cell>
          <cell r="G45">
            <v>0</v>
          </cell>
          <cell r="H45">
            <v>0</v>
          </cell>
          <cell r="I45">
            <v>0</v>
          </cell>
        </row>
        <row r="47">
          <cell r="B47">
            <v>26</v>
          </cell>
          <cell r="C47" t="str">
            <v>Net Catastrophe Loss being used in Standard BCAR =</v>
          </cell>
          <cell r="E47" t="str">
            <v>EQ</v>
          </cell>
          <cell r="F47" t="str">
            <v>EQ</v>
          </cell>
          <cell r="G47" t="str">
            <v>EQ</v>
          </cell>
          <cell r="H47" t="str">
            <v>EQ</v>
          </cell>
          <cell r="I47" t="str">
            <v>EQ</v>
          </cell>
        </row>
        <row r="50">
          <cell r="C50" t="str">
            <v xml:space="preserve">Company Name:  </v>
          </cell>
          <cell r="D50" t="str">
            <v>XYZ Sample</v>
          </cell>
          <cell r="I50" t="str">
            <v xml:space="preserve">Appendix 2 </v>
          </cell>
        </row>
        <row r="51">
          <cell r="C51" t="str">
            <v xml:space="preserve"> AMB Number:   </v>
          </cell>
          <cell r="D51" t="str">
            <v>99999</v>
          </cell>
        </row>
        <row r="53">
          <cell r="C53" t="str">
            <v>Company Specific Info ( Cont'd ) :</v>
          </cell>
        </row>
        <row r="55">
          <cell r="B55">
            <v>27</v>
          </cell>
          <cell r="C55" t="str">
            <v>What Type of Analysis is this?</v>
          </cell>
          <cell r="D55" t="str">
            <v>standard</v>
          </cell>
          <cell r="E55" t="str">
            <v>(STANDARD, CATSTRESS, or TERROR - type exactly, caps don't matter)</v>
          </cell>
        </row>
        <row r="57">
          <cell r="B57">
            <v>28</v>
          </cell>
          <cell r="C57" t="str">
            <v>Is this company a STARTUP company?</v>
          </cell>
          <cell r="D57" t="str">
            <v>no</v>
          </cell>
          <cell r="E57" t="str">
            <v>(YES or NO - type exactly, caps don't matter)</v>
          </cell>
        </row>
        <row r="58">
          <cell r="C58" t="str">
            <v>Note - A company is considered a startup if it has 0, 1, or 2 years of actual history.</v>
          </cell>
        </row>
        <row r="60">
          <cell r="B60">
            <v>29</v>
          </cell>
          <cell r="C60" t="str">
            <v>Company Type</v>
          </cell>
          <cell r="D60" t="str">
            <v>Primary</v>
          </cell>
          <cell r="E60" t="str">
            <v>(PRIMARY or REINS, type exactly, caps don't matter)</v>
          </cell>
        </row>
        <row r="62">
          <cell r="B62">
            <v>30</v>
          </cell>
          <cell r="C62" t="str">
            <v>5yr P/C Loss and LAE Ratio</v>
          </cell>
          <cell r="D62">
            <v>0.78</v>
          </cell>
        </row>
        <row r="63">
          <cell r="B63">
            <v>31</v>
          </cell>
          <cell r="C63" t="str">
            <v>P/C Underwriting Expense Ratio</v>
          </cell>
          <cell r="D63">
            <v>0.31</v>
          </cell>
        </row>
        <row r="64">
          <cell r="B64">
            <v>32</v>
          </cell>
          <cell r="C64" t="str">
            <v>Expected or Historical Corp. Tax Rate</v>
          </cell>
          <cell r="D64">
            <v>0.22</v>
          </cell>
          <cell r="E64" t="str">
            <v>What tax rate the company usually pays(greater than or = to 0%).</v>
          </cell>
        </row>
        <row r="65">
          <cell r="B65">
            <v>33</v>
          </cell>
          <cell r="C65" t="str">
            <v>Maximum Corporate Tax Rate</v>
          </cell>
          <cell r="D65">
            <v>0.35</v>
          </cell>
          <cell r="E65" t="str">
            <v>What is the highest possible tax rate it could pay(GT or = to 0%).</v>
          </cell>
        </row>
        <row r="67">
          <cell r="B67">
            <v>34</v>
          </cell>
          <cell r="C67" t="str">
            <v>Accounting Standard used for DAC</v>
          </cell>
          <cell r="D67" t="str">
            <v>gaap</v>
          </cell>
          <cell r="E67" t="str">
            <v>(GAAP or STAT, type exactly, caps don't matter) This refers to whether the</v>
          </cell>
        </row>
        <row r="68">
          <cell r="E68" t="str">
            <v xml:space="preserve">                            company uses a US Stat-like treatment of DAC.</v>
          </cell>
        </row>
        <row r="69">
          <cell r="B69">
            <v>35</v>
          </cell>
          <cell r="C69" t="str">
            <v>P/C Profitability Key Word</v>
          </cell>
          <cell r="D69" t="str">
            <v>average</v>
          </cell>
          <cell r="E69" t="str">
            <v>(STRONG, GOOD, AVERAGE, FAIR, or WEAK - type exactly, caps don't matter)</v>
          </cell>
        </row>
        <row r="71">
          <cell r="B71">
            <v>36</v>
          </cell>
          <cell r="C71" t="str">
            <v>P/C Reserve Stability Key Word</v>
          </cell>
          <cell r="D71" t="str">
            <v>average</v>
          </cell>
          <cell r="E71" t="str">
            <v>(STABLE, GOOD, AVERAGE, FAIR, or VOLATILE - type exactly, caps don't matter)</v>
          </cell>
        </row>
        <row r="73">
          <cell r="B73">
            <v>37</v>
          </cell>
          <cell r="C73" t="str">
            <v>Present Value Factor</v>
          </cell>
          <cell r="D73">
            <v>0.91200000000000003</v>
          </cell>
          <cell r="E73" t="str">
            <v xml:space="preserve">Used to calculate economic Loss &amp; LAE ratio </v>
          </cell>
        </row>
        <row r="74">
          <cell r="B74">
            <v>40</v>
          </cell>
          <cell r="C74" t="str">
            <v>Volatility of Stock Market invested in?</v>
          </cell>
          <cell r="D74" t="str">
            <v>low</v>
          </cell>
          <cell r="E74" t="str">
            <v>(LOW, MEDIUM, or HIGH - type exactly, caps don't matter)</v>
          </cell>
        </row>
        <row r="75">
          <cell r="B75">
            <v>38</v>
          </cell>
          <cell r="C75" t="str">
            <v>Loss ratio @ PVF</v>
          </cell>
          <cell r="D75">
            <v>0.7113600000000001</v>
          </cell>
          <cell r="E75" t="str">
            <v>Economic Loss &amp; LAE Ratio for P/C DAC calcs</v>
          </cell>
        </row>
        <row r="77">
          <cell r="C77" t="str">
            <v>Industry Info</v>
          </cell>
        </row>
        <row r="78">
          <cell r="C78" t="str">
            <v>Note: For stage of UW Cycle Outlook, select where you believe UW Cycle will be in the year AFTER the Annual Satement Date.</v>
          </cell>
        </row>
        <row r="79">
          <cell r="C79" t="str">
            <v xml:space="preserve">  (i.e. if the Annual statement date is 12/31/07, then what stage of the UW Cycle do you think the market will be in during 2008?</v>
          </cell>
        </row>
        <row r="81">
          <cell r="C81" t="str">
            <v>Choices for UW Cycle Outlook:</v>
          </cell>
          <cell r="D81" t="str">
            <v>Definition:</v>
          </cell>
        </row>
        <row r="82">
          <cell r="C82" t="str">
            <v>Early Hard Mkt</v>
          </cell>
          <cell r="D82" t="str">
            <v>Rates starting to increase, profits improving.</v>
          </cell>
        </row>
        <row r="83">
          <cell r="C83" t="str">
            <v>Late Hard Mkt</v>
          </cell>
          <cell r="D83" t="str">
            <v>Rates at highest profitability levels.  Rate increases slowing or flat.</v>
          </cell>
        </row>
        <row r="84">
          <cell r="C84" t="str">
            <v>Early Soft Mkt</v>
          </cell>
          <cell r="D84" t="str">
            <v>Rates starting to fall, profitability begins to decline.</v>
          </cell>
        </row>
        <row r="85">
          <cell r="C85" t="str">
            <v>Middle Soft Mkt</v>
          </cell>
          <cell r="D85" t="str">
            <v>Rates Falling, profits at breakeven or slightly unprofitable.</v>
          </cell>
        </row>
        <row r="86">
          <cell r="C86" t="str">
            <v>Late Soft Mkt</v>
          </cell>
          <cell r="D86" t="str">
            <v>Rates at lowest levels, companies showing net losses and declining surplus.</v>
          </cell>
        </row>
        <row r="88">
          <cell r="D88" t="str">
            <v>Ann. Stmnt. Date =</v>
          </cell>
          <cell r="E88">
            <v>39813</v>
          </cell>
          <cell r="F88">
            <v>40178</v>
          </cell>
          <cell r="G88">
            <v>40543</v>
          </cell>
          <cell r="H88">
            <v>40908</v>
          </cell>
          <cell r="I88">
            <v>41274</v>
          </cell>
        </row>
        <row r="89">
          <cell r="E89" t="str">
            <v>Selected</v>
          </cell>
          <cell r="F89" t="str">
            <v>Selected</v>
          </cell>
          <cell r="G89" t="str">
            <v>Selected</v>
          </cell>
          <cell r="H89" t="str">
            <v>Selected</v>
          </cell>
          <cell r="I89" t="str">
            <v>Selected</v>
          </cell>
        </row>
        <row r="90">
          <cell r="B90">
            <v>39</v>
          </cell>
          <cell r="C90" t="str">
            <v>P/C Pers Lines - Stage of UW Cycle Outlook</v>
          </cell>
          <cell r="E90" t="str">
            <v>Middle Soft Mkt</v>
          </cell>
          <cell r="F90" t="str">
            <v>Early Hard Mkt</v>
          </cell>
          <cell r="G90" t="str">
            <v>Early Hard Mkt</v>
          </cell>
          <cell r="H90" t="str">
            <v>Late Hard Mkt</v>
          </cell>
          <cell r="I90" t="str">
            <v>Late Hard Mkt</v>
          </cell>
        </row>
        <row r="91">
          <cell r="B91">
            <v>40</v>
          </cell>
          <cell r="C91" t="str">
            <v>P/C Comm Lines - Stage of UW Cycle Outlook</v>
          </cell>
          <cell r="E91" t="str">
            <v>Late Soft Mkt</v>
          </cell>
          <cell r="F91" t="str">
            <v>Late Soft Mkt</v>
          </cell>
          <cell r="G91" t="str">
            <v>Late Soft Mkt</v>
          </cell>
          <cell r="H91" t="str">
            <v>Early Hard Mkt</v>
          </cell>
          <cell r="I91" t="str">
            <v>Early Hard Mkt</v>
          </cell>
        </row>
        <row r="92">
          <cell r="B92">
            <v>41</v>
          </cell>
          <cell r="C92" t="str">
            <v>P/C Reins XS Property - Stage of UW Cycle Outlook</v>
          </cell>
          <cell r="E92" t="str">
            <v>Early Hard Mkt</v>
          </cell>
          <cell r="F92" t="str">
            <v>Late Hard Mkt</v>
          </cell>
          <cell r="G92" t="str">
            <v>Late Hard Mkt</v>
          </cell>
          <cell r="H92" t="str">
            <v>Early Soft Mkt</v>
          </cell>
          <cell r="I92" t="str">
            <v>Early Soft Mkt</v>
          </cell>
        </row>
        <row r="93">
          <cell r="B93">
            <v>42</v>
          </cell>
          <cell r="C93" t="str">
            <v>P/C Reins XS Casualty - Stage of UW Cycle Outlook</v>
          </cell>
          <cell r="E93" t="str">
            <v>Middle Soft Mkt</v>
          </cell>
          <cell r="F93" t="str">
            <v>Middle Soft Mkt</v>
          </cell>
          <cell r="G93" t="str">
            <v>Late Soft Mkt</v>
          </cell>
          <cell r="H93" t="str">
            <v>Late Soft Mkt</v>
          </cell>
          <cell r="I93" t="str">
            <v>Early Hard Mkt</v>
          </cell>
        </row>
        <row r="94">
          <cell r="B94">
            <v>43</v>
          </cell>
          <cell r="C94" t="str">
            <v>P/C Industry Premium Growth Rate during the year</v>
          </cell>
          <cell r="E94">
            <v>-0.01</v>
          </cell>
          <cell r="F94">
            <v>-0.04</v>
          </cell>
          <cell r="G94">
            <v>-0.02</v>
          </cell>
          <cell r="H94">
            <v>-0.01</v>
          </cell>
          <cell r="I94">
            <v>0</v>
          </cell>
        </row>
        <row r="96">
          <cell r="E96" t="str">
            <v>Recommended Selections for Annual Statement year ending:</v>
          </cell>
        </row>
        <row r="97">
          <cell r="E97">
            <v>39813</v>
          </cell>
          <cell r="F97">
            <v>40178</v>
          </cell>
          <cell r="G97">
            <v>40543</v>
          </cell>
          <cell r="H97">
            <v>40908</v>
          </cell>
          <cell r="I97">
            <v>41274</v>
          </cell>
        </row>
        <row r="98">
          <cell r="B98">
            <v>44</v>
          </cell>
          <cell r="C98" t="str">
            <v>P/C Pers Lines - Stage of UW Cycle Outlook</v>
          </cell>
          <cell r="E98" t="str">
            <v>Middle Soft Mkt</v>
          </cell>
          <cell r="F98" t="str">
            <v>Early Hard Mkt</v>
          </cell>
          <cell r="G98" t="str">
            <v>Early Hard Mkt</v>
          </cell>
          <cell r="H98" t="str">
            <v>Late Hard Mkt</v>
          </cell>
          <cell r="I98" t="str">
            <v>Late Hard Mkt</v>
          </cell>
        </row>
        <row r="99">
          <cell r="B99">
            <v>45</v>
          </cell>
          <cell r="C99" t="str">
            <v>P/C Comm Lines - Stage of UW Cycle Outlook</v>
          </cell>
          <cell r="E99" t="str">
            <v>Late Soft Mkt</v>
          </cell>
          <cell r="F99" t="str">
            <v>Late Soft Mkt</v>
          </cell>
          <cell r="G99" t="str">
            <v>Late Soft Mkt</v>
          </cell>
          <cell r="H99" t="str">
            <v>Early Hard Mkt</v>
          </cell>
          <cell r="I99" t="str">
            <v>Early Hard Mkt</v>
          </cell>
        </row>
        <row r="100">
          <cell r="B100">
            <v>46</v>
          </cell>
          <cell r="C100" t="str">
            <v>P/C Reins XS Property - Stage of UW Cycle Outlook</v>
          </cell>
          <cell r="E100" t="str">
            <v>Early Hard Mkt</v>
          </cell>
          <cell r="F100" t="str">
            <v>Late Hard Mkt</v>
          </cell>
          <cell r="G100" t="str">
            <v>Late Hard Mkt</v>
          </cell>
          <cell r="H100" t="str">
            <v>Early Soft Mkt</v>
          </cell>
          <cell r="I100" t="str">
            <v>Early Soft Mkt</v>
          </cell>
        </row>
        <row r="101">
          <cell r="B101">
            <v>47</v>
          </cell>
          <cell r="C101" t="str">
            <v>P/C Reins XS Casualty - Stage of UW Cycle Outlook</v>
          </cell>
          <cell r="E101" t="str">
            <v>Middle Soft Mkt</v>
          </cell>
          <cell r="F101" t="str">
            <v>Middle Soft Mkt</v>
          </cell>
          <cell r="G101" t="str">
            <v>Late Soft Mkt</v>
          </cell>
          <cell r="H101" t="str">
            <v>Late Soft Mkt</v>
          </cell>
          <cell r="I101" t="str">
            <v>Early Hard Mkt</v>
          </cell>
        </row>
        <row r="102">
          <cell r="B102">
            <v>48</v>
          </cell>
          <cell r="C102" t="str">
            <v>P/C Industry Premium Growth Rate during the year</v>
          </cell>
          <cell r="E102">
            <v>-0.01</v>
          </cell>
          <cell r="F102">
            <v>-0.04</v>
          </cell>
          <cell r="G102">
            <v>-0.02</v>
          </cell>
          <cell r="H102">
            <v>-0.01</v>
          </cell>
          <cell r="I102">
            <v>0</v>
          </cell>
        </row>
        <row r="104">
          <cell r="B104">
            <v>49</v>
          </cell>
          <cell r="C104" t="str">
            <v>Selected Excessive Industry Premium Growth Rate P/C</v>
          </cell>
          <cell r="E104">
            <v>0.04</v>
          </cell>
          <cell r="F104">
            <v>1.0000000000000002E-2</v>
          </cell>
          <cell r="G104">
            <v>3.0000000000000002E-2</v>
          </cell>
          <cell r="H104">
            <v>0.04</v>
          </cell>
          <cell r="I104">
            <v>0.05</v>
          </cell>
        </row>
      </sheetData>
      <sheetData sheetId="1">
        <row r="3">
          <cell r="B3" t="str">
            <v>Company Name:</v>
          </cell>
          <cell r="C3" t="str">
            <v>XYZ Sample</v>
          </cell>
          <cell r="J3" t="str">
            <v>Currency:</v>
          </cell>
          <cell r="K3" t="str">
            <v>Euros</v>
          </cell>
          <cell r="P3" t="str">
            <v>Page 1</v>
          </cell>
          <cell r="AA3" t="str">
            <v>Company Name:</v>
          </cell>
          <cell r="AC3" t="str">
            <v>XYZ Sample</v>
          </cell>
          <cell r="AL3" t="str">
            <v>Currency:</v>
          </cell>
          <cell r="AO3" t="str">
            <v>Euros</v>
          </cell>
          <cell r="AU3" t="str">
            <v>Summary Exhibit 1</v>
          </cell>
        </row>
        <row r="4">
          <cell r="B4" t="str">
            <v>AMB Number:</v>
          </cell>
          <cell r="C4" t="str">
            <v>99999</v>
          </cell>
          <cell r="J4" t="str">
            <v>Denomination:</v>
          </cell>
          <cell r="K4" t="str">
            <v>(000)s</v>
          </cell>
          <cell r="AA4" t="str">
            <v>AMB Number:</v>
          </cell>
          <cell r="AC4" t="str">
            <v>99999</v>
          </cell>
          <cell r="AL4" t="str">
            <v>Denomination:</v>
          </cell>
          <cell r="AO4" t="str">
            <v>(000)s</v>
          </cell>
        </row>
        <row r="5">
          <cell r="B5" t="str">
            <v>Analyst:</v>
          </cell>
          <cell r="C5" t="str">
            <v xml:space="preserve"> </v>
          </cell>
          <cell r="AA5" t="str">
            <v>Analyst:</v>
          </cell>
          <cell r="AC5" t="str">
            <v xml:space="preserve"> </v>
          </cell>
        </row>
        <row r="6">
          <cell r="AL6" t="str">
            <v>NET REQUIRED CAPITAL</v>
          </cell>
        </row>
        <row r="7">
          <cell r="B7" t="str">
            <v>NET REQUIRED CAPITAL:</v>
          </cell>
          <cell r="AJ7" t="str">
            <v>% of</v>
          </cell>
          <cell r="AM7" t="str">
            <v>% of</v>
          </cell>
          <cell r="AP7" t="str">
            <v>% of</v>
          </cell>
          <cell r="AS7" t="str">
            <v>% of</v>
          </cell>
          <cell r="AV7" t="str">
            <v>% of</v>
          </cell>
        </row>
        <row r="8">
          <cell r="F8" t="str">
            <v>Asset Risk:</v>
          </cell>
          <cell r="L8">
            <v>39813</v>
          </cell>
          <cell r="M8" t="str">
            <v>% of GRC</v>
          </cell>
          <cell r="AB8" t="str">
            <v>Asset Risk:</v>
          </cell>
          <cell r="AI8">
            <v>39813</v>
          </cell>
          <cell r="AJ8" t="str">
            <v>GRC</v>
          </cell>
          <cell r="AL8">
            <v>40178</v>
          </cell>
          <cell r="AM8" t="str">
            <v>GRC</v>
          </cell>
          <cell r="AO8">
            <v>40543</v>
          </cell>
          <cell r="AP8" t="str">
            <v>GRC</v>
          </cell>
          <cell r="AR8">
            <v>40908</v>
          </cell>
          <cell r="AS8" t="str">
            <v>GRC</v>
          </cell>
          <cell r="AU8">
            <v>41274</v>
          </cell>
          <cell r="AV8" t="str">
            <v>GRC</v>
          </cell>
        </row>
        <row r="9">
          <cell r="B9">
            <v>1</v>
          </cell>
          <cell r="F9" t="str">
            <v>(B1)</v>
          </cell>
          <cell r="G9" t="str">
            <v>Fixed Income Securities Risk (Page 2)</v>
          </cell>
          <cell r="L9">
            <v>0</v>
          </cell>
          <cell r="M9">
            <v>0</v>
          </cell>
          <cell r="AA9">
            <v>1</v>
          </cell>
          <cell r="AB9" t="str">
            <v>(B1)</v>
          </cell>
          <cell r="AC9" t="str">
            <v>Fixed Income Securities Risk</v>
          </cell>
          <cell r="AI9">
            <v>0</v>
          </cell>
          <cell r="AJ9">
            <v>0</v>
          </cell>
          <cell r="AL9">
            <v>0</v>
          </cell>
          <cell r="AM9">
            <v>0</v>
          </cell>
          <cell r="AO9">
            <v>0</v>
          </cell>
          <cell r="AP9">
            <v>0</v>
          </cell>
          <cell r="AR9">
            <v>0</v>
          </cell>
          <cell r="AS9">
            <v>0</v>
          </cell>
          <cell r="AU9">
            <v>0</v>
          </cell>
          <cell r="AV9">
            <v>0</v>
          </cell>
        </row>
        <row r="10">
          <cell r="B10">
            <v>2</v>
          </cell>
          <cell r="F10" t="str">
            <v>(B2)</v>
          </cell>
          <cell r="G10" t="str">
            <v>Equity Securities Risk (Page 2)</v>
          </cell>
          <cell r="L10">
            <v>0</v>
          </cell>
          <cell r="M10">
            <v>0</v>
          </cell>
          <cell r="AA10">
            <v>2</v>
          </cell>
          <cell r="AB10" t="str">
            <v>(B2)</v>
          </cell>
          <cell r="AC10" t="str">
            <v>Equity Securities Risk</v>
          </cell>
          <cell r="AI10">
            <v>0</v>
          </cell>
          <cell r="AJ10">
            <v>0</v>
          </cell>
          <cell r="AL10">
            <v>0</v>
          </cell>
          <cell r="AM10">
            <v>0</v>
          </cell>
          <cell r="AO10">
            <v>0</v>
          </cell>
          <cell r="AP10">
            <v>0</v>
          </cell>
          <cell r="AR10">
            <v>0</v>
          </cell>
          <cell r="AS10">
            <v>0</v>
          </cell>
          <cell r="AU10">
            <v>0</v>
          </cell>
          <cell r="AV10">
            <v>0</v>
          </cell>
        </row>
        <row r="11">
          <cell r="B11">
            <v>3</v>
          </cell>
          <cell r="I11" t="str">
            <v>Subtotal (B1 + B2)</v>
          </cell>
          <cell r="L11">
            <v>0</v>
          </cell>
          <cell r="M11">
            <v>0</v>
          </cell>
          <cell r="AA11">
            <v>3</v>
          </cell>
          <cell r="AE11" t="str">
            <v>Subtotal (B1 + B2)</v>
          </cell>
          <cell r="AI11">
            <v>0</v>
          </cell>
          <cell r="AJ11">
            <v>0</v>
          </cell>
          <cell r="AL11">
            <v>0</v>
          </cell>
          <cell r="AM11">
            <v>0</v>
          </cell>
          <cell r="AO11">
            <v>0</v>
          </cell>
          <cell r="AP11">
            <v>0</v>
          </cell>
          <cell r="AR11">
            <v>0</v>
          </cell>
          <cell r="AS11">
            <v>0</v>
          </cell>
          <cell r="AU11">
            <v>0</v>
          </cell>
          <cell r="AV11">
            <v>0</v>
          </cell>
        </row>
        <row r="12">
          <cell r="B12">
            <v>4</v>
          </cell>
          <cell r="F12" t="str">
            <v>(B3)</v>
          </cell>
          <cell r="G12" t="str">
            <v>Interest Rate Risk (Page 3)</v>
          </cell>
          <cell r="L12">
            <v>0</v>
          </cell>
          <cell r="M12">
            <v>0</v>
          </cell>
          <cell r="AA12">
            <v>4</v>
          </cell>
          <cell r="AB12" t="str">
            <v>(B3)</v>
          </cell>
          <cell r="AC12" t="str">
            <v>Interest Rate Risk</v>
          </cell>
          <cell r="AI12">
            <v>0</v>
          </cell>
          <cell r="AJ12">
            <v>0</v>
          </cell>
          <cell r="AL12">
            <v>0</v>
          </cell>
          <cell r="AM12">
            <v>0</v>
          </cell>
          <cell r="AO12">
            <v>0</v>
          </cell>
          <cell r="AP12">
            <v>0</v>
          </cell>
          <cell r="AR12">
            <v>0</v>
          </cell>
          <cell r="AS12">
            <v>0</v>
          </cell>
          <cell r="AU12">
            <v>0</v>
          </cell>
          <cell r="AV12">
            <v>0</v>
          </cell>
        </row>
        <row r="13">
          <cell r="B13">
            <v>5</v>
          </cell>
          <cell r="I13" t="str">
            <v>Total Investment Risk (B1 + B2 +B3)</v>
          </cell>
          <cell r="L13">
            <v>0</v>
          </cell>
          <cell r="M13">
            <v>0</v>
          </cell>
          <cell r="AA13">
            <v>5</v>
          </cell>
          <cell r="AE13" t="str">
            <v>Total Investment Risk (B1 + B2 +B3)</v>
          </cell>
          <cell r="AI13">
            <v>0</v>
          </cell>
          <cell r="AJ13">
            <v>0</v>
          </cell>
          <cell r="AL13">
            <v>0</v>
          </cell>
          <cell r="AM13">
            <v>0</v>
          </cell>
          <cell r="AO13">
            <v>0</v>
          </cell>
          <cell r="AP13">
            <v>0</v>
          </cell>
          <cell r="AR13">
            <v>0</v>
          </cell>
          <cell r="AS13">
            <v>0</v>
          </cell>
          <cell r="AU13">
            <v>0</v>
          </cell>
          <cell r="AV13">
            <v>0</v>
          </cell>
        </row>
        <row r="14">
          <cell r="B14">
            <v>6</v>
          </cell>
          <cell r="F14" t="str">
            <v>(B4)</v>
          </cell>
          <cell r="G14" t="str">
            <v>Credit Risk (Page 4)</v>
          </cell>
          <cell r="L14">
            <v>0</v>
          </cell>
          <cell r="M14">
            <v>0</v>
          </cell>
          <cell r="AA14">
            <v>6</v>
          </cell>
          <cell r="AB14" t="str">
            <v>(B4)</v>
          </cell>
          <cell r="AC14" t="str">
            <v>Credit Risk</v>
          </cell>
          <cell r="AI14">
            <v>0</v>
          </cell>
          <cell r="AJ14">
            <v>0</v>
          </cell>
          <cell r="AL14">
            <v>0</v>
          </cell>
          <cell r="AM14">
            <v>0</v>
          </cell>
          <cell r="AO14">
            <v>0</v>
          </cell>
          <cell r="AP14">
            <v>0</v>
          </cell>
          <cell r="AR14">
            <v>0</v>
          </cell>
          <cell r="AS14">
            <v>0</v>
          </cell>
          <cell r="AU14">
            <v>0</v>
          </cell>
          <cell r="AV14">
            <v>0</v>
          </cell>
        </row>
        <row r="15">
          <cell r="B15">
            <v>7</v>
          </cell>
          <cell r="I15" t="str">
            <v>Total Asset Risk (B1 + B2 + B3 + B4)</v>
          </cell>
          <cell r="L15">
            <v>0</v>
          </cell>
          <cell r="M15">
            <v>0</v>
          </cell>
          <cell r="AA15">
            <v>7</v>
          </cell>
          <cell r="AE15" t="str">
            <v>Total Asset Risk (B1 + B2 + B3 + B4)</v>
          </cell>
          <cell r="AI15">
            <v>0</v>
          </cell>
          <cell r="AJ15">
            <v>0</v>
          </cell>
          <cell r="AL15">
            <v>0</v>
          </cell>
          <cell r="AM15">
            <v>0</v>
          </cell>
          <cell r="AO15">
            <v>0</v>
          </cell>
          <cell r="AP15">
            <v>0</v>
          </cell>
          <cell r="AR15">
            <v>0</v>
          </cell>
          <cell r="AS15">
            <v>0</v>
          </cell>
          <cell r="AU15">
            <v>0</v>
          </cell>
          <cell r="AV15">
            <v>0</v>
          </cell>
        </row>
        <row r="17">
          <cell r="F17" t="str">
            <v>Underwriting Risk</v>
          </cell>
          <cell r="AB17" t="str">
            <v>Underwriting Risk</v>
          </cell>
        </row>
        <row r="18">
          <cell r="J18" t="str">
            <v>NonLife</v>
          </cell>
          <cell r="K18" t="str">
            <v>Life</v>
          </cell>
          <cell r="L18" t="str">
            <v>Combined</v>
          </cell>
        </row>
        <row r="19">
          <cell r="B19">
            <v>8</v>
          </cell>
          <cell r="F19" t="str">
            <v>(B5)</v>
          </cell>
          <cell r="G19" t="str">
            <v>Net Loss and LAE Reserve Risk (Pages 5 &amp; 6)</v>
          </cell>
          <cell r="J19">
            <v>0</v>
          </cell>
          <cell r="K19">
            <v>0</v>
          </cell>
          <cell r="L19">
            <v>0</v>
          </cell>
          <cell r="M19">
            <v>0</v>
          </cell>
          <cell r="AA19">
            <v>8</v>
          </cell>
          <cell r="AB19" t="str">
            <v>(B5)</v>
          </cell>
          <cell r="AC19" t="str">
            <v>Net Loss and LAE Reserve Risk</v>
          </cell>
          <cell r="AI19">
            <v>0</v>
          </cell>
          <cell r="AJ19">
            <v>0</v>
          </cell>
          <cell r="AL19">
            <v>0</v>
          </cell>
          <cell r="AM19">
            <v>0</v>
          </cell>
          <cell r="AO19">
            <v>0</v>
          </cell>
          <cell r="AP19">
            <v>0</v>
          </cell>
          <cell r="AR19">
            <v>0</v>
          </cell>
          <cell r="AS19">
            <v>0</v>
          </cell>
          <cell r="AU19">
            <v>0</v>
          </cell>
          <cell r="AV19">
            <v>0</v>
          </cell>
        </row>
        <row r="20">
          <cell r="B20">
            <v>9</v>
          </cell>
          <cell r="F20" t="str">
            <v>(B6)</v>
          </cell>
          <cell r="G20" t="str">
            <v>Net Premium Risk (Page 7)</v>
          </cell>
          <cell r="J20">
            <v>0</v>
          </cell>
          <cell r="K20">
            <v>0</v>
          </cell>
          <cell r="L20">
            <v>0</v>
          </cell>
          <cell r="M20">
            <v>0</v>
          </cell>
          <cell r="AA20">
            <v>9</v>
          </cell>
          <cell r="AB20" t="str">
            <v>(B6)</v>
          </cell>
          <cell r="AC20" t="str">
            <v>Net Premium Risk</v>
          </cell>
          <cell r="AI20">
            <v>0</v>
          </cell>
          <cell r="AJ20">
            <v>0</v>
          </cell>
          <cell r="AL20">
            <v>0</v>
          </cell>
          <cell r="AM20">
            <v>0</v>
          </cell>
          <cell r="AO20">
            <v>0</v>
          </cell>
          <cell r="AP20">
            <v>0</v>
          </cell>
          <cell r="AR20">
            <v>0</v>
          </cell>
          <cell r="AS20">
            <v>0</v>
          </cell>
          <cell r="AU20">
            <v>0</v>
          </cell>
          <cell r="AV20">
            <v>0</v>
          </cell>
        </row>
        <row r="21">
          <cell r="B21">
            <v>10</v>
          </cell>
          <cell r="I21" t="str">
            <v>Total Underwriting Risk (B5 + B6)</v>
          </cell>
          <cell r="L21">
            <v>0</v>
          </cell>
          <cell r="M21">
            <v>0</v>
          </cell>
          <cell r="AA21">
            <v>10</v>
          </cell>
          <cell r="AE21" t="str">
            <v>Total Underwriting Risk (B5 + B6)</v>
          </cell>
          <cell r="AI21">
            <v>0</v>
          </cell>
          <cell r="AJ21">
            <v>0</v>
          </cell>
          <cell r="AL21">
            <v>0</v>
          </cell>
          <cell r="AM21">
            <v>0</v>
          </cell>
          <cell r="AO21">
            <v>0</v>
          </cell>
          <cell r="AP21">
            <v>0</v>
          </cell>
          <cell r="AR21">
            <v>0</v>
          </cell>
          <cell r="AS21">
            <v>0</v>
          </cell>
          <cell r="AU21">
            <v>0</v>
          </cell>
          <cell r="AV21">
            <v>0</v>
          </cell>
        </row>
        <row r="22">
          <cell r="B22">
            <v>11</v>
          </cell>
          <cell r="F22" t="str">
            <v>(B7)</v>
          </cell>
          <cell r="G22" t="str">
            <v>Business Risk (Page 8)</v>
          </cell>
          <cell r="L22">
            <v>0</v>
          </cell>
          <cell r="M22">
            <v>0</v>
          </cell>
          <cell r="AA22">
            <v>11</v>
          </cell>
          <cell r="AB22" t="str">
            <v>(B7)</v>
          </cell>
          <cell r="AC22" t="str">
            <v>Business Risk</v>
          </cell>
          <cell r="AI22">
            <v>0</v>
          </cell>
          <cell r="AJ22">
            <v>0</v>
          </cell>
          <cell r="AL22">
            <v>0</v>
          </cell>
          <cell r="AM22">
            <v>0</v>
          </cell>
          <cell r="AO22">
            <v>0</v>
          </cell>
          <cell r="AP22">
            <v>0</v>
          </cell>
          <cell r="AR22">
            <v>0</v>
          </cell>
          <cell r="AS22">
            <v>0</v>
          </cell>
          <cell r="AU22">
            <v>0</v>
          </cell>
          <cell r="AV22">
            <v>0</v>
          </cell>
        </row>
        <row r="23">
          <cell r="B23">
            <v>12</v>
          </cell>
          <cell r="G23" t="str">
            <v xml:space="preserve">       Gross Required Capital (GRC)  (B1 + B2 + B3 + B4 + B5 + B6 + B7 + B8)</v>
          </cell>
          <cell r="L23">
            <v>0</v>
          </cell>
          <cell r="M23">
            <v>0</v>
          </cell>
          <cell r="AA23">
            <v>12</v>
          </cell>
          <cell r="AC23" t="str">
            <v>Gross Required Capital (GRC)</v>
          </cell>
          <cell r="AI23">
            <v>0</v>
          </cell>
          <cell r="AJ23">
            <v>0</v>
          </cell>
          <cell r="AL23">
            <v>0</v>
          </cell>
          <cell r="AM23">
            <v>0</v>
          </cell>
          <cell r="AO23">
            <v>0</v>
          </cell>
          <cell r="AP23">
            <v>0</v>
          </cell>
          <cell r="AR23">
            <v>0</v>
          </cell>
          <cell r="AS23">
            <v>0</v>
          </cell>
          <cell r="AU23">
            <v>0</v>
          </cell>
          <cell r="AV23">
            <v>0</v>
          </cell>
        </row>
        <row r="24">
          <cell r="B24">
            <v>13</v>
          </cell>
          <cell r="G24" t="str">
            <v xml:space="preserve">        Less: Covariance Adjustment</v>
          </cell>
          <cell r="L24">
            <v>0</v>
          </cell>
          <cell r="M24">
            <v>0</v>
          </cell>
          <cell r="AA24">
            <v>13</v>
          </cell>
          <cell r="AC24" t="str">
            <v>Less: Covariance Adjustment</v>
          </cell>
          <cell r="AI24">
            <v>0</v>
          </cell>
          <cell r="AJ24">
            <v>0</v>
          </cell>
          <cell r="AL24">
            <v>0</v>
          </cell>
          <cell r="AM24">
            <v>0</v>
          </cell>
          <cell r="AO24">
            <v>0</v>
          </cell>
          <cell r="AP24">
            <v>0</v>
          </cell>
          <cell r="AR24">
            <v>0</v>
          </cell>
          <cell r="AS24">
            <v>0</v>
          </cell>
          <cell r="AU24">
            <v>0</v>
          </cell>
          <cell r="AV24">
            <v>0</v>
          </cell>
        </row>
        <row r="25">
          <cell r="B25">
            <v>14</v>
          </cell>
          <cell r="G25" t="str">
            <v xml:space="preserve">     Net Required Capital</v>
          </cell>
          <cell r="L25">
            <v>0</v>
          </cell>
          <cell r="M25">
            <v>0</v>
          </cell>
          <cell r="AA25">
            <v>14</v>
          </cell>
          <cell r="AC25" t="str">
            <v>Net Required Capital</v>
          </cell>
          <cell r="AI25">
            <v>0</v>
          </cell>
          <cell r="AJ25">
            <v>0</v>
          </cell>
          <cell r="AL25">
            <v>0</v>
          </cell>
          <cell r="AM25">
            <v>0</v>
          </cell>
          <cell r="AO25">
            <v>0</v>
          </cell>
          <cell r="AP25">
            <v>0</v>
          </cell>
          <cell r="AR25">
            <v>0</v>
          </cell>
          <cell r="AS25">
            <v>0</v>
          </cell>
          <cell r="AU25">
            <v>0</v>
          </cell>
          <cell r="AV25">
            <v>0</v>
          </cell>
        </row>
        <row r="28">
          <cell r="B28" t="str">
            <v>Adjusted Surplus Recap (APHS):</v>
          </cell>
          <cell r="J28">
            <v>39813</v>
          </cell>
          <cell r="AL28" t="str">
            <v>Adjusted Policyholder Surplus</v>
          </cell>
        </row>
        <row r="29">
          <cell r="J29" t="str">
            <v>Baseline</v>
          </cell>
          <cell r="K29" t="str">
            <v>Adjustment</v>
          </cell>
          <cell r="L29" t="str">
            <v>Tax Adjustment</v>
          </cell>
          <cell r="M29" t="str">
            <v>Total</v>
          </cell>
          <cell r="N29" t="str">
            <v>Explanation of Adjustments</v>
          </cell>
          <cell r="AI29">
            <v>39813</v>
          </cell>
          <cell r="AL29">
            <v>40178</v>
          </cell>
          <cell r="AO29">
            <v>40543</v>
          </cell>
          <cell r="AR29">
            <v>40908</v>
          </cell>
          <cell r="AU29">
            <v>41274</v>
          </cell>
        </row>
        <row r="30">
          <cell r="B30">
            <v>15</v>
          </cell>
          <cell r="D30" t="str">
            <v>Reported Surplus</v>
          </cell>
          <cell r="J30">
            <v>0</v>
          </cell>
          <cell r="K30">
            <v>0</v>
          </cell>
          <cell r="L30" t="str">
            <v>N/A</v>
          </cell>
          <cell r="M30">
            <v>0</v>
          </cell>
          <cell r="AA30">
            <v>15</v>
          </cell>
          <cell r="AB30" t="str">
            <v>Reported Surplus</v>
          </cell>
          <cell r="AI30">
            <v>0</v>
          </cell>
          <cell r="AL30">
            <v>0</v>
          </cell>
          <cell r="AO30">
            <v>0</v>
          </cell>
          <cell r="AR30">
            <v>0</v>
          </cell>
          <cell r="AU30">
            <v>0</v>
          </cell>
        </row>
        <row r="31">
          <cell r="B31">
            <v>16</v>
          </cell>
          <cell r="D31" t="str">
            <v>Capital Contribution</v>
          </cell>
          <cell r="J31">
            <v>0</v>
          </cell>
          <cell r="K31">
            <v>0</v>
          </cell>
          <cell r="L31" t="str">
            <v>N/A</v>
          </cell>
          <cell r="M31">
            <v>0</v>
          </cell>
          <cell r="AA31">
            <v>16</v>
          </cell>
          <cell r="AB31" t="str">
            <v>Capital Contribution</v>
          </cell>
          <cell r="AI31">
            <v>0</v>
          </cell>
          <cell r="AL31">
            <v>0</v>
          </cell>
          <cell r="AO31">
            <v>0</v>
          </cell>
          <cell r="AR31">
            <v>0</v>
          </cell>
          <cell r="AU31">
            <v>0</v>
          </cell>
        </row>
        <row r="32">
          <cell r="B32">
            <v>17</v>
          </cell>
          <cell r="D32" t="str">
            <v>Pro Forma Reported PHS</v>
          </cell>
          <cell r="J32">
            <v>0</v>
          </cell>
          <cell r="K32">
            <v>0</v>
          </cell>
          <cell r="L32" t="str">
            <v>N/A</v>
          </cell>
          <cell r="M32">
            <v>0</v>
          </cell>
          <cell r="AA32">
            <v>17</v>
          </cell>
          <cell r="AB32" t="str">
            <v>Pro Forma Reported PHS</v>
          </cell>
          <cell r="AI32">
            <v>0</v>
          </cell>
          <cell r="AL32">
            <v>0</v>
          </cell>
          <cell r="AO32">
            <v>0</v>
          </cell>
          <cell r="AR32">
            <v>0</v>
          </cell>
          <cell r="AU32">
            <v>0</v>
          </cell>
        </row>
        <row r="34">
          <cell r="B34">
            <v>18</v>
          </cell>
          <cell r="D34" t="str">
            <v>Liquidity Reserves (French Accntng)</v>
          </cell>
          <cell r="J34">
            <v>0</v>
          </cell>
          <cell r="K34">
            <v>0</v>
          </cell>
          <cell r="L34">
            <v>0</v>
          </cell>
          <cell r="M34">
            <v>0</v>
          </cell>
          <cell r="AA34">
            <v>18</v>
          </cell>
          <cell r="AB34" t="str">
            <v>Liquidity Reserves (French Accntng)</v>
          </cell>
          <cell r="AI34">
            <v>0</v>
          </cell>
          <cell r="AL34">
            <v>0</v>
          </cell>
          <cell r="AO34">
            <v>0</v>
          </cell>
          <cell r="AR34">
            <v>0</v>
          </cell>
          <cell r="AU34">
            <v>0</v>
          </cell>
        </row>
        <row r="35">
          <cell r="B35">
            <v>19</v>
          </cell>
          <cell r="D35" t="str">
            <v>Equalization Reserves (German Accntng)</v>
          </cell>
          <cell r="J35">
            <v>0</v>
          </cell>
          <cell r="K35">
            <v>0</v>
          </cell>
          <cell r="L35">
            <v>0</v>
          </cell>
          <cell r="M35">
            <v>0</v>
          </cell>
          <cell r="AA35">
            <v>19</v>
          </cell>
          <cell r="AB35" t="str">
            <v>Equalization Reserves (German Accntng)</v>
          </cell>
          <cell r="AI35">
            <v>0</v>
          </cell>
          <cell r="AL35">
            <v>0</v>
          </cell>
          <cell r="AO35">
            <v>0</v>
          </cell>
          <cell r="AR35">
            <v>0</v>
          </cell>
          <cell r="AU35">
            <v>0</v>
          </cell>
        </row>
        <row r="36">
          <cell r="B36">
            <v>20</v>
          </cell>
          <cell r="D36" t="str">
            <v>Rückstellung for Beitragsrückerstattung (German L/H Bonus Reserves)</v>
          </cell>
          <cell r="J36">
            <v>0</v>
          </cell>
          <cell r="K36">
            <v>0</v>
          </cell>
          <cell r="L36" t="str">
            <v>N/A</v>
          </cell>
          <cell r="M36">
            <v>0</v>
          </cell>
          <cell r="AA36">
            <v>20</v>
          </cell>
          <cell r="AB36" t="str">
            <v>Rückstellung for Beitragsrückerstattung (German L/H Bonus Reserves)</v>
          </cell>
          <cell r="AI36">
            <v>0</v>
          </cell>
          <cell r="AL36">
            <v>0</v>
          </cell>
          <cell r="AO36">
            <v>0</v>
          </cell>
          <cell r="AR36">
            <v>0</v>
          </cell>
          <cell r="AU36">
            <v>0</v>
          </cell>
        </row>
        <row r="37">
          <cell r="B37">
            <v>21</v>
          </cell>
          <cell r="D37" t="str">
            <v>Contingency Reserves (French or Swiss Accntng)</v>
          </cell>
          <cell r="J37">
            <v>0</v>
          </cell>
          <cell r="K37">
            <v>0</v>
          </cell>
          <cell r="L37">
            <v>0</v>
          </cell>
          <cell r="M37">
            <v>0</v>
          </cell>
          <cell r="AA37">
            <v>21</v>
          </cell>
          <cell r="AB37" t="str">
            <v>Contingency Reserves (French or Swiss Accntng)</v>
          </cell>
          <cell r="AI37">
            <v>0</v>
          </cell>
          <cell r="AL37">
            <v>0</v>
          </cell>
          <cell r="AO37">
            <v>0</v>
          </cell>
          <cell r="AR37">
            <v>0</v>
          </cell>
          <cell r="AU37">
            <v>0</v>
          </cell>
        </row>
        <row r="38">
          <cell r="B38">
            <v>22</v>
          </cell>
          <cell r="D38" t="str">
            <v>DAC Equity (Statutory Accounting,HGB) PC Only</v>
          </cell>
          <cell r="J38">
            <v>0</v>
          </cell>
          <cell r="K38">
            <v>0</v>
          </cell>
          <cell r="L38">
            <v>0</v>
          </cell>
          <cell r="M38">
            <v>0</v>
          </cell>
          <cell r="AA38">
            <v>22</v>
          </cell>
          <cell r="AB38" t="str">
            <v>DAC Equity (Statutory Accounting,HGB) PC Only</v>
          </cell>
          <cell r="AI38">
            <v>0</v>
          </cell>
          <cell r="AL38">
            <v>0</v>
          </cell>
          <cell r="AO38">
            <v>0</v>
          </cell>
          <cell r="AR38">
            <v>0</v>
          </cell>
          <cell r="AU38">
            <v>0</v>
          </cell>
        </row>
        <row r="39">
          <cell r="B39">
            <v>23</v>
          </cell>
          <cell r="D39" t="str">
            <v>Loss Reserve Equity</v>
          </cell>
          <cell r="J39">
            <v>0</v>
          </cell>
          <cell r="K39">
            <v>0</v>
          </cell>
          <cell r="L39">
            <v>0</v>
          </cell>
          <cell r="M39">
            <v>0</v>
          </cell>
          <cell r="AA39">
            <v>23</v>
          </cell>
          <cell r="AB39" t="str">
            <v>Loss Reserve Equity</v>
          </cell>
          <cell r="AI39">
            <v>0</v>
          </cell>
          <cell r="AL39">
            <v>0</v>
          </cell>
          <cell r="AO39">
            <v>0</v>
          </cell>
          <cell r="AR39">
            <v>0</v>
          </cell>
          <cell r="AU39">
            <v>0</v>
          </cell>
        </row>
        <row r="40">
          <cell r="B40">
            <v>24</v>
          </cell>
          <cell r="D40" t="str">
            <v xml:space="preserve">Convertible Bond Equity </v>
          </cell>
          <cell r="J40">
            <v>0</v>
          </cell>
          <cell r="K40">
            <v>0</v>
          </cell>
          <cell r="L40" t="str">
            <v>N/A</v>
          </cell>
          <cell r="M40">
            <v>0</v>
          </cell>
          <cell r="AA40">
            <v>24</v>
          </cell>
          <cell r="AB40" t="str">
            <v xml:space="preserve">Convertible Bond Equity </v>
          </cell>
          <cell r="AI40">
            <v>0</v>
          </cell>
          <cell r="AL40">
            <v>0</v>
          </cell>
          <cell r="AO40">
            <v>0</v>
          </cell>
          <cell r="AR40">
            <v>0</v>
          </cell>
          <cell r="AU40">
            <v>0</v>
          </cell>
        </row>
        <row r="41">
          <cell r="B41">
            <v>25</v>
          </cell>
          <cell r="D41" t="str">
            <v xml:space="preserve">Asset Equity - Affiliates and Participations </v>
          </cell>
          <cell r="J41">
            <v>0</v>
          </cell>
          <cell r="K41">
            <v>0</v>
          </cell>
          <cell r="L41">
            <v>0</v>
          </cell>
          <cell r="M41">
            <v>0</v>
          </cell>
          <cell r="AA41">
            <v>25</v>
          </cell>
          <cell r="AB41" t="str">
            <v xml:space="preserve">Asset Equity - Affiliates and Participations </v>
          </cell>
          <cell r="AI41">
            <v>0</v>
          </cell>
          <cell r="AL41">
            <v>0</v>
          </cell>
          <cell r="AO41">
            <v>0</v>
          </cell>
          <cell r="AR41">
            <v>0</v>
          </cell>
          <cell r="AU41">
            <v>0</v>
          </cell>
        </row>
        <row r="42">
          <cell r="B42">
            <v>26</v>
          </cell>
          <cell r="D42" t="str">
            <v>Asset Equity - Bonds (Non-Affiliated)</v>
          </cell>
          <cell r="J42">
            <v>0</v>
          </cell>
          <cell r="K42">
            <v>0</v>
          </cell>
          <cell r="L42">
            <v>0</v>
          </cell>
          <cell r="M42">
            <v>0</v>
          </cell>
          <cell r="AA42">
            <v>26</v>
          </cell>
          <cell r="AB42" t="str">
            <v>Asset Equity - Bonds (Non-Affiliated)</v>
          </cell>
          <cell r="AI42">
            <v>0</v>
          </cell>
          <cell r="AL42">
            <v>0</v>
          </cell>
          <cell r="AO42">
            <v>0</v>
          </cell>
          <cell r="AR42">
            <v>0</v>
          </cell>
          <cell r="AU42">
            <v>0</v>
          </cell>
        </row>
        <row r="43">
          <cell r="B43">
            <v>27</v>
          </cell>
          <cell r="D43" t="str">
            <v>Asset Equity - Equity (Non-Affiliated)</v>
          </cell>
          <cell r="J43">
            <v>0</v>
          </cell>
          <cell r="K43">
            <v>0</v>
          </cell>
          <cell r="L43">
            <v>0</v>
          </cell>
          <cell r="M43">
            <v>0</v>
          </cell>
          <cell r="AA43">
            <v>27</v>
          </cell>
          <cell r="AB43" t="str">
            <v>Asset Equity - Equity (Non-Affiliated)</v>
          </cell>
          <cell r="AI43">
            <v>0</v>
          </cell>
          <cell r="AL43">
            <v>0</v>
          </cell>
          <cell r="AO43">
            <v>0</v>
          </cell>
          <cell r="AR43">
            <v>0</v>
          </cell>
          <cell r="AU43">
            <v>0</v>
          </cell>
        </row>
        <row r="44">
          <cell r="B44">
            <v>28</v>
          </cell>
          <cell r="D44" t="str">
            <v xml:space="preserve">Asset Equity - Real Estate </v>
          </cell>
          <cell r="J44">
            <v>0</v>
          </cell>
          <cell r="K44">
            <v>0</v>
          </cell>
          <cell r="L44">
            <v>0</v>
          </cell>
          <cell r="M44">
            <v>0</v>
          </cell>
          <cell r="AA44">
            <v>28</v>
          </cell>
          <cell r="AB44" t="str">
            <v xml:space="preserve">Asset Equity - Real Estate </v>
          </cell>
          <cell r="AI44">
            <v>0</v>
          </cell>
          <cell r="AL44">
            <v>0</v>
          </cell>
          <cell r="AO44">
            <v>0</v>
          </cell>
          <cell r="AR44">
            <v>0</v>
          </cell>
          <cell r="AU44">
            <v>0</v>
          </cell>
        </row>
        <row r="45">
          <cell r="B45">
            <v>29</v>
          </cell>
          <cell r="D45" t="str">
            <v>Asset Equity - Other</v>
          </cell>
          <cell r="J45">
            <v>0</v>
          </cell>
          <cell r="K45">
            <v>0</v>
          </cell>
          <cell r="L45">
            <v>0</v>
          </cell>
          <cell r="M45">
            <v>0</v>
          </cell>
          <cell r="AA45">
            <v>29</v>
          </cell>
          <cell r="AB45" t="str">
            <v>Asset Equity - Other</v>
          </cell>
          <cell r="AI45">
            <v>0</v>
          </cell>
          <cell r="AL45">
            <v>0</v>
          </cell>
          <cell r="AO45">
            <v>0</v>
          </cell>
          <cell r="AR45">
            <v>0</v>
          </cell>
          <cell r="AU45">
            <v>0</v>
          </cell>
        </row>
        <row r="46">
          <cell r="B46">
            <v>30</v>
          </cell>
          <cell r="D46" t="str">
            <v>Other Taxable Adjustments</v>
          </cell>
          <cell r="J46">
            <v>0</v>
          </cell>
          <cell r="K46">
            <v>0</v>
          </cell>
          <cell r="L46">
            <v>0</v>
          </cell>
          <cell r="M46">
            <v>0</v>
          </cell>
          <cell r="AA46">
            <v>30</v>
          </cell>
          <cell r="AB46" t="str">
            <v>Other Taxable Adjustments</v>
          </cell>
          <cell r="AI46">
            <v>0</v>
          </cell>
          <cell r="AL46">
            <v>0</v>
          </cell>
          <cell r="AO46">
            <v>0</v>
          </cell>
          <cell r="AR46">
            <v>0</v>
          </cell>
          <cell r="AU46">
            <v>0</v>
          </cell>
        </row>
        <row r="47">
          <cell r="B47">
            <v>31</v>
          </cell>
          <cell r="D47" t="str">
            <v>Other NON-Taxable Adjustments (i.e. minority interests, etc)</v>
          </cell>
          <cell r="J47">
            <v>0</v>
          </cell>
          <cell r="K47">
            <v>0</v>
          </cell>
          <cell r="L47" t="str">
            <v>N/A</v>
          </cell>
          <cell r="M47">
            <v>0</v>
          </cell>
          <cell r="AA47">
            <v>31</v>
          </cell>
          <cell r="AB47" t="str">
            <v>Other NON-Taxable Adjustments (i.e. minority interests, etc)</v>
          </cell>
          <cell r="AI47">
            <v>0</v>
          </cell>
          <cell r="AL47">
            <v>0</v>
          </cell>
          <cell r="AO47">
            <v>0</v>
          </cell>
          <cell r="AR47">
            <v>0</v>
          </cell>
          <cell r="AU47">
            <v>0</v>
          </cell>
        </row>
        <row r="48">
          <cell r="B48">
            <v>32</v>
          </cell>
          <cell r="E48" t="str">
            <v>Sub-total</v>
          </cell>
          <cell r="J48">
            <v>0</v>
          </cell>
          <cell r="K48">
            <v>0</v>
          </cell>
          <cell r="L48">
            <v>0</v>
          </cell>
          <cell r="M48">
            <v>0</v>
          </cell>
          <cell r="AA48">
            <v>32</v>
          </cell>
          <cell r="AC48" t="str">
            <v>Sub-total</v>
          </cell>
          <cell r="AI48">
            <v>0</v>
          </cell>
          <cell r="AL48">
            <v>0</v>
          </cell>
          <cell r="AO48">
            <v>0</v>
          </cell>
          <cell r="AR48">
            <v>0</v>
          </cell>
          <cell r="AU48">
            <v>0</v>
          </cell>
        </row>
        <row r="50">
          <cell r="B50">
            <v>33</v>
          </cell>
          <cell r="D50" t="str">
            <v xml:space="preserve">Intangible Assets (Goodwill + PVFP) </v>
          </cell>
          <cell r="J50">
            <v>0</v>
          </cell>
          <cell r="K50">
            <v>0</v>
          </cell>
          <cell r="L50" t="str">
            <v>N/A</v>
          </cell>
          <cell r="M50">
            <v>0</v>
          </cell>
          <cell r="AA50">
            <v>33</v>
          </cell>
          <cell r="AB50" t="str">
            <v xml:space="preserve">Intangible Assets (Goodwill + PVFP) </v>
          </cell>
          <cell r="AI50">
            <v>0</v>
          </cell>
          <cell r="AL50">
            <v>0</v>
          </cell>
          <cell r="AO50">
            <v>0</v>
          </cell>
          <cell r="AR50">
            <v>0</v>
          </cell>
          <cell r="AU50">
            <v>0</v>
          </cell>
        </row>
        <row r="51">
          <cell r="B51">
            <v>34</v>
          </cell>
          <cell r="D51" t="str">
            <v>Recent Loss - Net - (After-Taxes and Reinsurance)</v>
          </cell>
          <cell r="J51">
            <v>0</v>
          </cell>
          <cell r="K51">
            <v>0</v>
          </cell>
          <cell r="L51" t="str">
            <v>N/A</v>
          </cell>
          <cell r="M51">
            <v>0</v>
          </cell>
          <cell r="AA51">
            <v>34</v>
          </cell>
          <cell r="AB51" t="str">
            <v>Recent Loss - Net - (After-Taxes and Reinsurance)</v>
          </cell>
          <cell r="AI51">
            <v>0</v>
          </cell>
          <cell r="AL51">
            <v>0</v>
          </cell>
          <cell r="AO51">
            <v>0</v>
          </cell>
          <cell r="AR51">
            <v>0</v>
          </cell>
          <cell r="AU51">
            <v>0</v>
          </cell>
        </row>
        <row r="52">
          <cell r="B52">
            <v>35</v>
          </cell>
          <cell r="D52" t="str">
            <v>Net Catastrophe PML (After-Taxes and Reinsurance)</v>
          </cell>
          <cell r="J52">
            <v>0</v>
          </cell>
          <cell r="K52">
            <v>0</v>
          </cell>
          <cell r="L52">
            <v>0</v>
          </cell>
          <cell r="M52">
            <v>0</v>
          </cell>
          <cell r="AA52">
            <v>35</v>
          </cell>
          <cell r="AB52" t="str">
            <v>Net Catastrophe PML (After-Taxes and Reinsurance)</v>
          </cell>
          <cell r="AI52">
            <v>0</v>
          </cell>
          <cell r="AL52">
            <v>0</v>
          </cell>
          <cell r="AO52">
            <v>0</v>
          </cell>
          <cell r="AR52">
            <v>0</v>
          </cell>
          <cell r="AU52">
            <v>0</v>
          </cell>
        </row>
        <row r="53">
          <cell r="B53">
            <v>36</v>
          </cell>
          <cell r="D53" t="str">
            <v>Unearned Premium Capital Charge (P/C Only)</v>
          </cell>
          <cell r="J53">
            <v>0</v>
          </cell>
          <cell r="K53">
            <v>0</v>
          </cell>
          <cell r="L53" t="str">
            <v>N/A</v>
          </cell>
          <cell r="M53">
            <v>0</v>
          </cell>
          <cell r="AA53">
            <v>36</v>
          </cell>
          <cell r="AB53" t="str">
            <v>Unearned Premium Capital Charge (P/C Only)</v>
          </cell>
          <cell r="AI53">
            <v>0</v>
          </cell>
          <cell r="AL53">
            <v>0</v>
          </cell>
          <cell r="AO53">
            <v>0</v>
          </cell>
          <cell r="AR53">
            <v>0</v>
          </cell>
          <cell r="AU53">
            <v>0</v>
          </cell>
        </row>
        <row r="54">
          <cell r="B54">
            <v>37</v>
          </cell>
          <cell r="D54" t="str">
            <v>DAC Charge under GAAP (Life Only)</v>
          </cell>
          <cell r="H54" t="str">
            <v>% Charge</v>
          </cell>
          <cell r="I54">
            <v>1</v>
          </cell>
          <cell r="J54">
            <v>0</v>
          </cell>
          <cell r="K54">
            <v>0</v>
          </cell>
          <cell r="L54" t="str">
            <v>N/A</v>
          </cell>
          <cell r="M54">
            <v>0</v>
          </cell>
          <cell r="AA54">
            <v>37</v>
          </cell>
          <cell r="AB54" t="str">
            <v>DAC Charge under GAAP (Life Only)</v>
          </cell>
          <cell r="AI54">
            <v>0</v>
          </cell>
          <cell r="AL54">
            <v>0</v>
          </cell>
          <cell r="AO54">
            <v>0</v>
          </cell>
          <cell r="AR54">
            <v>0</v>
          </cell>
          <cell r="AU54">
            <v>0</v>
          </cell>
        </row>
        <row r="55">
          <cell r="B55">
            <v>38</v>
          </cell>
          <cell r="D55" t="str">
            <v>Reduction to DAC Equity due to high Loss Ratio(P/C Only)</v>
          </cell>
          <cell r="J55">
            <v>0</v>
          </cell>
          <cell r="K55">
            <v>0</v>
          </cell>
          <cell r="L55">
            <v>0</v>
          </cell>
          <cell r="M55">
            <v>0</v>
          </cell>
          <cell r="AA55">
            <v>38</v>
          </cell>
          <cell r="AB55" t="str">
            <v>Reduction to DAC Equity due to high Loss Ratio(P/C Only)</v>
          </cell>
          <cell r="AI55">
            <v>0</v>
          </cell>
          <cell r="AL55">
            <v>0</v>
          </cell>
          <cell r="AO55">
            <v>0</v>
          </cell>
          <cell r="AR55">
            <v>0</v>
          </cell>
          <cell r="AU55">
            <v>0</v>
          </cell>
        </row>
        <row r="56">
          <cell r="B56">
            <v>39</v>
          </cell>
          <cell r="D56" t="str">
            <v>Future Dividends</v>
          </cell>
          <cell r="J56">
            <v>0</v>
          </cell>
          <cell r="K56">
            <v>0</v>
          </cell>
          <cell r="L56" t="str">
            <v>N/A</v>
          </cell>
          <cell r="M56">
            <v>0</v>
          </cell>
          <cell r="AA56">
            <v>39</v>
          </cell>
          <cell r="AB56" t="str">
            <v>Future Dividends</v>
          </cell>
          <cell r="AI56">
            <v>0</v>
          </cell>
          <cell r="AL56">
            <v>0</v>
          </cell>
          <cell r="AO56">
            <v>0</v>
          </cell>
          <cell r="AR56">
            <v>0</v>
          </cell>
          <cell r="AU56">
            <v>0</v>
          </cell>
        </row>
        <row r="57">
          <cell r="B57">
            <v>40</v>
          </cell>
          <cell r="D57" t="str">
            <v>Future Losses (D) (Defferred Taxes)</v>
          </cell>
          <cell r="J57">
            <v>0</v>
          </cell>
          <cell r="K57">
            <v>0</v>
          </cell>
          <cell r="L57" t="str">
            <v>N/A</v>
          </cell>
          <cell r="M57">
            <v>0</v>
          </cell>
          <cell r="AA57">
            <v>40</v>
          </cell>
          <cell r="AB57" t="str">
            <v>Future Losses (D) (Defferred Taxes)</v>
          </cell>
          <cell r="AI57">
            <v>0</v>
          </cell>
          <cell r="AL57">
            <v>0</v>
          </cell>
          <cell r="AO57">
            <v>0</v>
          </cell>
          <cell r="AR57">
            <v>0</v>
          </cell>
          <cell r="AU57">
            <v>0</v>
          </cell>
        </row>
        <row r="58">
          <cell r="B58">
            <v>41</v>
          </cell>
          <cell r="D58" t="str">
            <v>Other Taxable Reductions to surplus</v>
          </cell>
          <cell r="J58">
            <v>0</v>
          </cell>
          <cell r="K58">
            <v>0</v>
          </cell>
          <cell r="L58">
            <v>0</v>
          </cell>
          <cell r="M58">
            <v>0</v>
          </cell>
          <cell r="AA58">
            <v>41</v>
          </cell>
          <cell r="AB58" t="str">
            <v>Other Taxable Reductions to surplus</v>
          </cell>
          <cell r="AI58">
            <v>0</v>
          </cell>
          <cell r="AL58">
            <v>0</v>
          </cell>
          <cell r="AO58">
            <v>0</v>
          </cell>
          <cell r="AR58">
            <v>0</v>
          </cell>
          <cell r="AU58">
            <v>0</v>
          </cell>
        </row>
        <row r="60">
          <cell r="B60">
            <v>42</v>
          </cell>
          <cell r="C60" t="str">
            <v>Adjusted Surplus (APHS)</v>
          </cell>
          <cell r="J60">
            <v>0</v>
          </cell>
          <cell r="K60">
            <v>0</v>
          </cell>
          <cell r="L60">
            <v>0</v>
          </cell>
          <cell r="M60">
            <v>0</v>
          </cell>
          <cell r="AA60">
            <v>42</v>
          </cell>
          <cell r="AB60" t="str">
            <v>Adjusted Surplus (APHS)</v>
          </cell>
          <cell r="AI60">
            <v>0</v>
          </cell>
          <cell r="AL60">
            <v>0</v>
          </cell>
          <cell r="AO60">
            <v>0</v>
          </cell>
          <cell r="AR60">
            <v>0</v>
          </cell>
          <cell r="AU60">
            <v>0</v>
          </cell>
        </row>
        <row r="62">
          <cell r="B62">
            <v>43</v>
          </cell>
          <cell r="G62" t="str">
            <v>(A)</v>
          </cell>
          <cell r="H62" t="str">
            <v>Calculated APHS/NRC</v>
          </cell>
          <cell r="M62">
            <v>0</v>
          </cell>
          <cell r="N62" t="str">
            <v>standard</v>
          </cell>
          <cell r="AA62">
            <v>43</v>
          </cell>
          <cell r="AC62" t="str">
            <v>(A)</v>
          </cell>
          <cell r="AD62" t="str">
            <v>Calculated APHS/NRC</v>
          </cell>
          <cell r="AI62">
            <v>0</v>
          </cell>
          <cell r="AL62">
            <v>0</v>
          </cell>
          <cell r="AO62">
            <v>0</v>
          </cell>
          <cell r="AR62">
            <v>0</v>
          </cell>
          <cell r="AU62">
            <v>0</v>
          </cell>
        </row>
        <row r="64">
          <cell r="B64" t="str">
            <v xml:space="preserve">    Implied Balance Sheet Strength - BCAR Guidelines:</v>
          </cell>
          <cell r="AA64" t="str">
            <v xml:space="preserve">    Implied Balance Sheet Strength - BCAR Guidelines:</v>
          </cell>
          <cell r="AG64" t="str">
            <v>analysis type:</v>
          </cell>
          <cell r="AI64" t="str">
            <v>standard</v>
          </cell>
          <cell r="AL64" t="str">
            <v>standard</v>
          </cell>
          <cell r="AO64" t="str">
            <v>standard</v>
          </cell>
          <cell r="AR64" t="str">
            <v>standard</v>
          </cell>
          <cell r="AU64" t="str">
            <v>standard</v>
          </cell>
        </row>
        <row r="65">
          <cell r="B65" t="str">
            <v>A++</v>
          </cell>
          <cell r="C65">
            <v>175</v>
          </cell>
          <cell r="E65" t="str">
            <v xml:space="preserve">B    </v>
          </cell>
          <cell r="F65">
            <v>90</v>
          </cell>
          <cell r="G65" t="str">
            <v>Please remember that the BCAR result should be viewed in a flexible light, since a company's capitalization is only a portion of the company's overall makeup and only one of the tools available to AMB analysts.  A company's market profile, country risk, o</v>
          </cell>
          <cell r="AA65" t="str">
            <v>A++</v>
          </cell>
          <cell r="AB65">
            <v>175</v>
          </cell>
          <cell r="AD65" t="str">
            <v xml:space="preserve">B    </v>
          </cell>
          <cell r="AE65">
            <v>90</v>
          </cell>
          <cell r="AF65" t="str">
            <v>Please remember that the BCAR result should be viewed in a flexible light, since a company's capitalization is only a portion of the company's overall makeup and only one of the tools available to AMB analysts.  A company's market profile, country risk, o</v>
          </cell>
        </row>
        <row r="66">
          <cell r="B66" t="str">
            <v xml:space="preserve">A+  </v>
          </cell>
          <cell r="C66">
            <v>160</v>
          </cell>
          <cell r="E66" t="str">
            <v xml:space="preserve">B-   </v>
          </cell>
          <cell r="F66">
            <v>80</v>
          </cell>
          <cell r="AA66" t="str">
            <v xml:space="preserve">A+  </v>
          </cell>
          <cell r="AB66">
            <v>160</v>
          </cell>
          <cell r="AD66" t="str">
            <v xml:space="preserve">B-   </v>
          </cell>
          <cell r="AE66">
            <v>80</v>
          </cell>
        </row>
        <row r="67">
          <cell r="B67" t="str">
            <v xml:space="preserve">A    </v>
          </cell>
          <cell r="C67">
            <v>145</v>
          </cell>
          <cell r="E67" t="str">
            <v>C++</v>
          </cell>
          <cell r="F67">
            <v>70</v>
          </cell>
          <cell r="AA67" t="str">
            <v xml:space="preserve">A    </v>
          </cell>
          <cell r="AB67">
            <v>145</v>
          </cell>
          <cell r="AD67" t="str">
            <v>C++</v>
          </cell>
          <cell r="AE67">
            <v>70</v>
          </cell>
        </row>
        <row r="68">
          <cell r="B68" t="str">
            <v xml:space="preserve">A-   </v>
          </cell>
          <cell r="C68">
            <v>130</v>
          </cell>
          <cell r="E68" t="str">
            <v xml:space="preserve">C+  </v>
          </cell>
          <cell r="F68">
            <v>60</v>
          </cell>
          <cell r="AA68" t="str">
            <v xml:space="preserve">A-   </v>
          </cell>
          <cell r="AB68">
            <v>130</v>
          </cell>
          <cell r="AD68" t="str">
            <v xml:space="preserve">C+  </v>
          </cell>
          <cell r="AE68">
            <v>60</v>
          </cell>
        </row>
        <row r="69">
          <cell r="B69" t="str">
            <v>B++</v>
          </cell>
          <cell r="C69">
            <v>115</v>
          </cell>
          <cell r="E69" t="str">
            <v xml:space="preserve">C    </v>
          </cell>
          <cell r="F69">
            <v>50</v>
          </cell>
          <cell r="AA69" t="str">
            <v>B++</v>
          </cell>
          <cell r="AB69">
            <v>115</v>
          </cell>
          <cell r="AD69" t="str">
            <v xml:space="preserve">C    </v>
          </cell>
          <cell r="AE69">
            <v>50</v>
          </cell>
        </row>
        <row r="70">
          <cell r="B70" t="str">
            <v xml:space="preserve">B+  </v>
          </cell>
          <cell r="C70">
            <v>100</v>
          </cell>
          <cell r="E70" t="str">
            <v xml:space="preserve">C-   </v>
          </cell>
          <cell r="F70">
            <v>40</v>
          </cell>
          <cell r="AA70" t="str">
            <v xml:space="preserve">B+  </v>
          </cell>
          <cell r="AB70">
            <v>100</v>
          </cell>
          <cell r="AD70" t="str">
            <v xml:space="preserve">C-   </v>
          </cell>
          <cell r="AE70">
            <v>40</v>
          </cell>
        </row>
        <row r="74">
          <cell r="B74" t="str">
            <v>Company Name:</v>
          </cell>
          <cell r="C74" t="str">
            <v>XYZ Sample</v>
          </cell>
          <cell r="J74" t="str">
            <v>Currency:</v>
          </cell>
          <cell r="K74" t="str">
            <v>Euros</v>
          </cell>
          <cell r="P74" t="str">
            <v>Page 9</v>
          </cell>
        </row>
        <row r="75">
          <cell r="B75" t="str">
            <v>AMB Number:</v>
          </cell>
          <cell r="C75" t="str">
            <v>99999</v>
          </cell>
          <cell r="J75" t="str">
            <v>Denomination:</v>
          </cell>
          <cell r="K75" t="str">
            <v>(000)s</v>
          </cell>
        </row>
        <row r="76">
          <cell r="B76" t="str">
            <v>Analyst:</v>
          </cell>
          <cell r="C76" t="str">
            <v xml:space="preserve"> </v>
          </cell>
        </row>
        <row r="78">
          <cell r="B78" t="str">
            <v>NET REQUIRED CAPITAL:</v>
          </cell>
        </row>
        <row r="79">
          <cell r="F79" t="str">
            <v>Asset Risk:</v>
          </cell>
          <cell r="L79">
            <v>40178</v>
          </cell>
          <cell r="M79" t="str">
            <v>% of GRC</v>
          </cell>
        </row>
        <row r="80">
          <cell r="B80">
            <v>1</v>
          </cell>
          <cell r="F80" t="str">
            <v>(B1)</v>
          </cell>
          <cell r="G80" t="str">
            <v>Fixed Income Securities Risk (Page 10)</v>
          </cell>
          <cell r="L80">
            <v>0</v>
          </cell>
          <cell r="M80">
            <v>0</v>
          </cell>
        </row>
        <row r="81">
          <cell r="B81">
            <v>2</v>
          </cell>
          <cell r="F81" t="str">
            <v>(B2)</v>
          </cell>
          <cell r="G81" t="str">
            <v>Equity Securities Risk (Page 10)</v>
          </cell>
          <cell r="L81">
            <v>0</v>
          </cell>
          <cell r="M81">
            <v>0</v>
          </cell>
        </row>
        <row r="82">
          <cell r="B82">
            <v>3</v>
          </cell>
          <cell r="I82" t="str">
            <v>Subtotal (B1 + B2)</v>
          </cell>
          <cell r="L82">
            <v>0</v>
          </cell>
          <cell r="M82">
            <v>0</v>
          </cell>
        </row>
        <row r="83">
          <cell r="B83">
            <v>4</v>
          </cell>
          <cell r="F83" t="str">
            <v>(B3)</v>
          </cell>
          <cell r="G83" t="str">
            <v>Interest Rate Risk (Page 11)</v>
          </cell>
          <cell r="L83">
            <v>0</v>
          </cell>
          <cell r="M83">
            <v>0</v>
          </cell>
        </row>
        <row r="84">
          <cell r="B84">
            <v>5</v>
          </cell>
          <cell r="I84" t="str">
            <v>Total Investment Risk (B1 + B2 +B3)</v>
          </cell>
          <cell r="L84">
            <v>0</v>
          </cell>
          <cell r="M84">
            <v>0</v>
          </cell>
        </row>
        <row r="85">
          <cell r="B85">
            <v>6</v>
          </cell>
          <cell r="F85" t="str">
            <v>(B4)</v>
          </cell>
          <cell r="G85" t="str">
            <v>Credit Risk (Page 12)</v>
          </cell>
          <cell r="L85">
            <v>0</v>
          </cell>
          <cell r="M85">
            <v>0</v>
          </cell>
        </row>
        <row r="86">
          <cell r="B86">
            <v>7</v>
          </cell>
          <cell r="I86" t="str">
            <v>Total Asset Risk (B1 + B2 + B3 + B4)</v>
          </cell>
          <cell r="L86">
            <v>0</v>
          </cell>
          <cell r="M86">
            <v>0</v>
          </cell>
        </row>
        <row r="88">
          <cell r="F88" t="str">
            <v>Underwriting Risk</v>
          </cell>
        </row>
        <row r="89">
          <cell r="J89" t="str">
            <v>NonLife</v>
          </cell>
          <cell r="K89" t="str">
            <v>Life</v>
          </cell>
          <cell r="L89" t="str">
            <v>Combined</v>
          </cell>
        </row>
        <row r="90">
          <cell r="B90">
            <v>8</v>
          </cell>
          <cell r="F90" t="str">
            <v>(B5)</v>
          </cell>
          <cell r="G90" t="str">
            <v>Net Loss and LAE Reserve Risk (Pages 13 &amp; 14)</v>
          </cell>
          <cell r="J90">
            <v>0</v>
          </cell>
          <cell r="K90">
            <v>0</v>
          </cell>
          <cell r="L90">
            <v>0</v>
          </cell>
          <cell r="M90">
            <v>0</v>
          </cell>
        </row>
        <row r="91">
          <cell r="B91">
            <v>9</v>
          </cell>
          <cell r="F91" t="str">
            <v>(B6)</v>
          </cell>
          <cell r="G91" t="str">
            <v>Net Premium Risk (Page 15)</v>
          </cell>
          <cell r="J91">
            <v>0</v>
          </cell>
          <cell r="K91">
            <v>0</v>
          </cell>
          <cell r="L91">
            <v>0</v>
          </cell>
          <cell r="M91">
            <v>0</v>
          </cell>
        </row>
        <row r="92">
          <cell r="B92">
            <v>10</v>
          </cell>
          <cell r="I92" t="str">
            <v>Total Underwriting Risk (B5 + B6)</v>
          </cell>
          <cell r="L92">
            <v>0</v>
          </cell>
          <cell r="M92">
            <v>0</v>
          </cell>
        </row>
        <row r="93">
          <cell r="B93">
            <v>11</v>
          </cell>
          <cell r="F93" t="str">
            <v>(B7)</v>
          </cell>
          <cell r="G93" t="str">
            <v>Business Risk (Page 16)</v>
          </cell>
          <cell r="L93">
            <v>0</v>
          </cell>
          <cell r="M93">
            <v>0</v>
          </cell>
        </row>
        <row r="94">
          <cell r="B94">
            <v>12</v>
          </cell>
          <cell r="G94" t="str">
            <v xml:space="preserve">       Gross Required Capital (GRC)  (B1 + B2 + B3 + B4 + B5 + B6 + B7 + B8)</v>
          </cell>
          <cell r="L94">
            <v>0</v>
          </cell>
          <cell r="M94">
            <v>0</v>
          </cell>
        </row>
        <row r="95">
          <cell r="B95">
            <v>13</v>
          </cell>
          <cell r="G95" t="str">
            <v xml:space="preserve">        Less: Covariance Adjustment</v>
          </cell>
          <cell r="L95">
            <v>0</v>
          </cell>
          <cell r="M95">
            <v>0</v>
          </cell>
        </row>
        <row r="96">
          <cell r="B96">
            <v>14</v>
          </cell>
          <cell r="G96" t="str">
            <v xml:space="preserve">     Net Required Capital</v>
          </cell>
          <cell r="L96">
            <v>0</v>
          </cell>
          <cell r="M96">
            <v>0</v>
          </cell>
        </row>
        <row r="99">
          <cell r="B99" t="str">
            <v>Adjusted Surplus Recap (APHS):</v>
          </cell>
          <cell r="J99">
            <v>40178</v>
          </cell>
        </row>
        <row r="100">
          <cell r="J100" t="str">
            <v>Baseline</v>
          </cell>
          <cell r="K100" t="str">
            <v>Adjustment</v>
          </cell>
          <cell r="L100" t="str">
            <v>Tax Adjustment</v>
          </cell>
          <cell r="M100" t="str">
            <v>Total</v>
          </cell>
          <cell r="N100" t="str">
            <v>Explanation of Adjustments</v>
          </cell>
        </row>
        <row r="101">
          <cell r="B101">
            <v>15</v>
          </cell>
          <cell r="D101" t="str">
            <v>Reported Surplus</v>
          </cell>
          <cell r="J101">
            <v>0</v>
          </cell>
          <cell r="K101">
            <v>0</v>
          </cell>
          <cell r="L101" t="str">
            <v>N/A</v>
          </cell>
          <cell r="M101">
            <v>0</v>
          </cell>
        </row>
        <row r="102">
          <cell r="B102">
            <v>16</v>
          </cell>
          <cell r="D102" t="str">
            <v>Capital Contribution</v>
          </cell>
          <cell r="J102">
            <v>0</v>
          </cell>
          <cell r="K102">
            <v>0</v>
          </cell>
          <cell r="L102" t="str">
            <v>N/A</v>
          </cell>
          <cell r="M102">
            <v>0</v>
          </cell>
        </row>
        <row r="103">
          <cell r="B103">
            <v>17</v>
          </cell>
          <cell r="D103" t="str">
            <v>Pro Forma Reported PHS</v>
          </cell>
          <cell r="J103">
            <v>0</v>
          </cell>
          <cell r="K103">
            <v>0</v>
          </cell>
          <cell r="L103" t="str">
            <v>N/A</v>
          </cell>
          <cell r="M103">
            <v>0</v>
          </cell>
        </row>
        <row r="105">
          <cell r="B105">
            <v>18</v>
          </cell>
          <cell r="D105" t="str">
            <v>Liquidity Reserves (French Accntng)</v>
          </cell>
          <cell r="J105">
            <v>0</v>
          </cell>
          <cell r="K105">
            <v>0</v>
          </cell>
          <cell r="L105">
            <v>0</v>
          </cell>
          <cell r="M105">
            <v>0</v>
          </cell>
        </row>
        <row r="106">
          <cell r="B106">
            <v>19</v>
          </cell>
          <cell r="D106" t="str">
            <v>Equalization Reserves (German Accntng)</v>
          </cell>
          <cell r="J106">
            <v>0</v>
          </cell>
          <cell r="K106">
            <v>0</v>
          </cell>
          <cell r="L106">
            <v>0</v>
          </cell>
          <cell r="M106">
            <v>0</v>
          </cell>
        </row>
        <row r="107">
          <cell r="B107">
            <v>20</v>
          </cell>
          <cell r="D107" t="str">
            <v>Rückstellung for Beitragsrückerstattung (German L/H Bonus Reserves)</v>
          </cell>
          <cell r="J107">
            <v>0</v>
          </cell>
          <cell r="K107">
            <v>0</v>
          </cell>
          <cell r="L107" t="str">
            <v>N/A</v>
          </cell>
          <cell r="M107">
            <v>0</v>
          </cell>
        </row>
        <row r="108">
          <cell r="B108">
            <v>21</v>
          </cell>
          <cell r="D108" t="str">
            <v>Contingency Reserves (French or Swiss Accntng)</v>
          </cell>
          <cell r="J108">
            <v>0</v>
          </cell>
          <cell r="K108">
            <v>0</v>
          </cell>
          <cell r="L108">
            <v>0</v>
          </cell>
          <cell r="M108">
            <v>0</v>
          </cell>
        </row>
        <row r="109">
          <cell r="B109">
            <v>22</v>
          </cell>
          <cell r="D109" t="str">
            <v>DAC Equity (Statutory Accounting,HGB) PC Only</v>
          </cell>
          <cell r="J109">
            <v>0</v>
          </cell>
          <cell r="K109">
            <v>0</v>
          </cell>
          <cell r="L109">
            <v>0</v>
          </cell>
          <cell r="M109">
            <v>0</v>
          </cell>
        </row>
        <row r="110">
          <cell r="B110">
            <v>23</v>
          </cell>
          <cell r="D110" t="str">
            <v>Loss Reserve Equity</v>
          </cell>
          <cell r="J110">
            <v>0</v>
          </cell>
          <cell r="K110">
            <v>0</v>
          </cell>
          <cell r="L110">
            <v>0</v>
          </cell>
          <cell r="M110">
            <v>0</v>
          </cell>
        </row>
        <row r="111">
          <cell r="B111">
            <v>24</v>
          </cell>
          <cell r="D111" t="str">
            <v xml:space="preserve">Convertible Bond Equity </v>
          </cell>
          <cell r="J111">
            <v>0</v>
          </cell>
          <cell r="K111">
            <v>0</v>
          </cell>
          <cell r="L111" t="str">
            <v>N/A</v>
          </cell>
          <cell r="M111">
            <v>0</v>
          </cell>
        </row>
        <row r="112">
          <cell r="B112">
            <v>25</v>
          </cell>
          <cell r="D112" t="str">
            <v xml:space="preserve">Asset Equity - Affiliates and Participations </v>
          </cell>
          <cell r="J112">
            <v>0</v>
          </cell>
          <cell r="K112">
            <v>0</v>
          </cell>
          <cell r="L112">
            <v>0</v>
          </cell>
          <cell r="M112">
            <v>0</v>
          </cell>
        </row>
        <row r="113">
          <cell r="B113">
            <v>26</v>
          </cell>
          <cell r="D113" t="str">
            <v>Asset Equity - Bonds (Non-Affiliated)</v>
          </cell>
          <cell r="J113">
            <v>0</v>
          </cell>
          <cell r="K113">
            <v>0</v>
          </cell>
          <cell r="L113">
            <v>0</v>
          </cell>
          <cell r="M113">
            <v>0</v>
          </cell>
        </row>
        <row r="114">
          <cell r="B114">
            <v>27</v>
          </cell>
          <cell r="D114" t="str">
            <v>Asset Equity - Equity (Non-Affiliated)</v>
          </cell>
          <cell r="J114">
            <v>0</v>
          </cell>
          <cell r="K114">
            <v>0</v>
          </cell>
          <cell r="L114">
            <v>0</v>
          </cell>
          <cell r="M114">
            <v>0</v>
          </cell>
        </row>
        <row r="115">
          <cell r="B115">
            <v>28</v>
          </cell>
          <cell r="D115" t="str">
            <v xml:space="preserve">Asset Equity - Real Estate </v>
          </cell>
          <cell r="J115">
            <v>0</v>
          </cell>
          <cell r="K115">
            <v>0</v>
          </cell>
          <cell r="L115">
            <v>0</v>
          </cell>
          <cell r="M115">
            <v>0</v>
          </cell>
        </row>
        <row r="116">
          <cell r="B116">
            <v>29</v>
          </cell>
          <cell r="D116" t="str">
            <v>Asset Equity - Other</v>
          </cell>
          <cell r="J116">
            <v>0</v>
          </cell>
          <cell r="K116">
            <v>0</v>
          </cell>
          <cell r="L116">
            <v>0</v>
          </cell>
          <cell r="M116">
            <v>0</v>
          </cell>
        </row>
        <row r="117">
          <cell r="B117">
            <v>30</v>
          </cell>
          <cell r="D117" t="str">
            <v>Other Taxable Adjustments</v>
          </cell>
          <cell r="J117">
            <v>0</v>
          </cell>
          <cell r="K117">
            <v>0</v>
          </cell>
          <cell r="L117">
            <v>0</v>
          </cell>
          <cell r="M117">
            <v>0</v>
          </cell>
        </row>
        <row r="118">
          <cell r="B118">
            <v>31</v>
          </cell>
          <cell r="D118" t="str">
            <v>Other NON-Taxable Adjustments (i.e. minority interests, etc)</v>
          </cell>
          <cell r="J118">
            <v>0</v>
          </cell>
          <cell r="K118">
            <v>0</v>
          </cell>
          <cell r="L118" t="str">
            <v>N/A</v>
          </cell>
          <cell r="M118">
            <v>0</v>
          </cell>
        </row>
        <row r="119">
          <cell r="B119">
            <v>32</v>
          </cell>
          <cell r="E119" t="str">
            <v>Sub-total</v>
          </cell>
          <cell r="J119">
            <v>0</v>
          </cell>
          <cell r="K119">
            <v>0</v>
          </cell>
          <cell r="L119">
            <v>0</v>
          </cell>
          <cell r="M119">
            <v>0</v>
          </cell>
        </row>
        <row r="121">
          <cell r="B121">
            <v>33</v>
          </cell>
          <cell r="D121" t="str">
            <v xml:space="preserve">Intangible Assets (Goodwill + PVFP) </v>
          </cell>
          <cell r="J121">
            <v>0</v>
          </cell>
          <cell r="K121">
            <v>0</v>
          </cell>
          <cell r="L121" t="str">
            <v>N/A</v>
          </cell>
          <cell r="M121">
            <v>0</v>
          </cell>
        </row>
        <row r="122">
          <cell r="B122">
            <v>34</v>
          </cell>
          <cell r="D122" t="str">
            <v>Recent Loss - Net - (After-Taxes and Reinsurance)</v>
          </cell>
          <cell r="J122">
            <v>0</v>
          </cell>
          <cell r="K122">
            <v>0</v>
          </cell>
          <cell r="L122" t="str">
            <v>N/A</v>
          </cell>
          <cell r="M122">
            <v>0</v>
          </cell>
        </row>
        <row r="123">
          <cell r="B123">
            <v>35</v>
          </cell>
          <cell r="D123" t="str">
            <v>Net Catastrophe PML (After-Taxes and Reinsurance)</v>
          </cell>
          <cell r="J123">
            <v>0</v>
          </cell>
          <cell r="K123">
            <v>0</v>
          </cell>
          <cell r="L123">
            <v>0</v>
          </cell>
          <cell r="M123">
            <v>0</v>
          </cell>
        </row>
        <row r="124">
          <cell r="B124">
            <v>36</v>
          </cell>
          <cell r="D124" t="str">
            <v>Unearned Premium Capital Charge (P/C Only)</v>
          </cell>
          <cell r="J124">
            <v>0</v>
          </cell>
          <cell r="K124">
            <v>0</v>
          </cell>
          <cell r="L124" t="str">
            <v>N/A</v>
          </cell>
          <cell r="M124">
            <v>0</v>
          </cell>
        </row>
        <row r="125">
          <cell r="B125">
            <v>37</v>
          </cell>
          <cell r="D125" t="str">
            <v>DAC Charge under GAAP (Life Only)</v>
          </cell>
          <cell r="H125" t="str">
            <v>% Charge</v>
          </cell>
          <cell r="I125">
            <v>1</v>
          </cell>
          <cell r="J125">
            <v>0</v>
          </cell>
          <cell r="K125">
            <v>0</v>
          </cell>
          <cell r="L125" t="str">
            <v>N/A</v>
          </cell>
          <cell r="M125">
            <v>0</v>
          </cell>
        </row>
        <row r="126">
          <cell r="B126">
            <v>38</v>
          </cell>
          <cell r="D126" t="str">
            <v>Reduction to DAC Equity due to high Loss Ratio(P/C Only)</v>
          </cell>
          <cell r="J126">
            <v>0</v>
          </cell>
          <cell r="K126">
            <v>0</v>
          </cell>
          <cell r="L126">
            <v>0</v>
          </cell>
          <cell r="M126">
            <v>0</v>
          </cell>
        </row>
        <row r="127">
          <cell r="B127">
            <v>39</v>
          </cell>
          <cell r="D127" t="str">
            <v>Future Dividends</v>
          </cell>
          <cell r="J127">
            <v>0</v>
          </cell>
          <cell r="K127">
            <v>0</v>
          </cell>
          <cell r="L127" t="str">
            <v>N/A</v>
          </cell>
          <cell r="M127">
            <v>0</v>
          </cell>
        </row>
        <row r="128">
          <cell r="B128">
            <v>40</v>
          </cell>
          <cell r="D128" t="str">
            <v>Future Losses (D) (Defferred Taxes)</v>
          </cell>
          <cell r="J128">
            <v>0</v>
          </cell>
          <cell r="K128">
            <v>0</v>
          </cell>
          <cell r="L128" t="str">
            <v>N/A</v>
          </cell>
          <cell r="M128">
            <v>0</v>
          </cell>
        </row>
        <row r="129">
          <cell r="B129">
            <v>41</v>
          </cell>
          <cell r="D129" t="str">
            <v>Other Taxable Reductions to surplus</v>
          </cell>
          <cell r="J129">
            <v>0</v>
          </cell>
          <cell r="K129">
            <v>0</v>
          </cell>
          <cell r="L129">
            <v>0</v>
          </cell>
          <cell r="M129">
            <v>0</v>
          </cell>
        </row>
        <row r="131">
          <cell r="B131">
            <v>42</v>
          </cell>
          <cell r="C131" t="str">
            <v>Adjusted Surplus (APHS)</v>
          </cell>
          <cell r="J131">
            <v>0</v>
          </cell>
          <cell r="K131">
            <v>0</v>
          </cell>
          <cell r="L131">
            <v>0</v>
          </cell>
          <cell r="M131">
            <v>0</v>
          </cell>
        </row>
        <row r="133">
          <cell r="B133">
            <v>43</v>
          </cell>
          <cell r="G133" t="str">
            <v>(A)</v>
          </cell>
          <cell r="H133" t="str">
            <v>Calculated APHS/NRC</v>
          </cell>
          <cell r="M133">
            <v>0</v>
          </cell>
          <cell r="N133" t="str">
            <v>standard</v>
          </cell>
        </row>
        <row r="135">
          <cell r="B135" t="str">
            <v xml:space="preserve">    Implied Balance Sheet Strength - BCAR Guidelines:</v>
          </cell>
        </row>
        <row r="136">
          <cell r="B136" t="str">
            <v>A++</v>
          </cell>
          <cell r="C136">
            <v>175</v>
          </cell>
          <cell r="E136" t="str">
            <v xml:space="preserve">B    </v>
          </cell>
          <cell r="F136">
            <v>90</v>
          </cell>
          <cell r="G136" t="str">
            <v>Please remember that the BCAR result should be viewed in a flexible light, since a company's capitalization is only a portion of the company's overall makeup and only one of the tools available to AMB analysts.  A company's market profile, country risk, o</v>
          </cell>
        </row>
        <row r="137">
          <cell r="B137" t="str">
            <v xml:space="preserve">A+  </v>
          </cell>
          <cell r="C137">
            <v>160</v>
          </cell>
          <cell r="E137" t="str">
            <v xml:space="preserve">B-   </v>
          </cell>
          <cell r="F137">
            <v>80</v>
          </cell>
        </row>
        <row r="138">
          <cell r="B138" t="str">
            <v xml:space="preserve">A    </v>
          </cell>
          <cell r="C138">
            <v>145</v>
          </cell>
          <cell r="E138" t="str">
            <v>C++</v>
          </cell>
          <cell r="F138">
            <v>70</v>
          </cell>
        </row>
        <row r="139">
          <cell r="B139" t="str">
            <v xml:space="preserve">A-   </v>
          </cell>
          <cell r="C139">
            <v>130</v>
          </cell>
          <cell r="E139" t="str">
            <v xml:space="preserve">C+  </v>
          </cell>
          <cell r="F139">
            <v>60</v>
          </cell>
        </row>
        <row r="140">
          <cell r="B140" t="str">
            <v>B++</v>
          </cell>
          <cell r="C140">
            <v>115</v>
          </cell>
          <cell r="E140" t="str">
            <v xml:space="preserve">C    </v>
          </cell>
          <cell r="F140">
            <v>50</v>
          </cell>
        </row>
        <row r="141">
          <cell r="B141" t="str">
            <v xml:space="preserve">B+  </v>
          </cell>
          <cell r="C141">
            <v>100</v>
          </cell>
          <cell r="E141" t="str">
            <v xml:space="preserve">C-   </v>
          </cell>
          <cell r="F141">
            <v>40</v>
          </cell>
        </row>
        <row r="145">
          <cell r="B145" t="str">
            <v>Company Name:</v>
          </cell>
          <cell r="C145" t="str">
            <v>XYZ Sample</v>
          </cell>
          <cell r="J145" t="str">
            <v>Currency:</v>
          </cell>
          <cell r="K145" t="str">
            <v>Euros</v>
          </cell>
          <cell r="P145" t="str">
            <v>Page 17</v>
          </cell>
        </row>
        <row r="146">
          <cell r="B146" t="str">
            <v>AMB Number:</v>
          </cell>
          <cell r="C146" t="str">
            <v>99999</v>
          </cell>
          <cell r="J146" t="str">
            <v>Denomination:</v>
          </cell>
          <cell r="K146" t="str">
            <v>(000)s</v>
          </cell>
        </row>
        <row r="147">
          <cell r="B147" t="str">
            <v>Analyst:</v>
          </cell>
          <cell r="C147" t="str">
            <v xml:space="preserve"> </v>
          </cell>
        </row>
        <row r="149">
          <cell r="B149" t="str">
            <v>NET REQUIRED CAPITAL:</v>
          </cell>
        </row>
        <row r="150">
          <cell r="F150" t="str">
            <v>Asset Risk:</v>
          </cell>
          <cell r="L150">
            <v>40543</v>
          </cell>
          <cell r="M150" t="str">
            <v>% of GRC</v>
          </cell>
        </row>
        <row r="151">
          <cell r="B151">
            <v>1</v>
          </cell>
          <cell r="F151" t="str">
            <v>(B1)</v>
          </cell>
          <cell r="G151" t="str">
            <v>Fixed Income Securities Risk (Page 18)</v>
          </cell>
          <cell r="L151">
            <v>0</v>
          </cell>
          <cell r="M151">
            <v>0</v>
          </cell>
        </row>
        <row r="152">
          <cell r="B152">
            <v>2</v>
          </cell>
          <cell r="F152" t="str">
            <v>(B2)</v>
          </cell>
          <cell r="G152" t="str">
            <v>Equity Securities Risk (Page 18)</v>
          </cell>
          <cell r="L152">
            <v>0</v>
          </cell>
          <cell r="M152">
            <v>0</v>
          </cell>
        </row>
        <row r="153">
          <cell r="B153">
            <v>3</v>
          </cell>
          <cell r="I153" t="str">
            <v>Subtotal (B1 + B2)</v>
          </cell>
          <cell r="L153">
            <v>0</v>
          </cell>
          <cell r="M153">
            <v>0</v>
          </cell>
        </row>
        <row r="154">
          <cell r="B154">
            <v>4</v>
          </cell>
          <cell r="F154" t="str">
            <v>(B3)</v>
          </cell>
          <cell r="G154" t="str">
            <v>Interest Rate Risk (Page 19)</v>
          </cell>
          <cell r="L154">
            <v>0</v>
          </cell>
          <cell r="M154">
            <v>0</v>
          </cell>
        </row>
        <row r="155">
          <cell r="B155">
            <v>5</v>
          </cell>
          <cell r="I155" t="str">
            <v>Total Investment Risk (B1 + B2 +B3)</v>
          </cell>
          <cell r="L155">
            <v>0</v>
          </cell>
          <cell r="M155">
            <v>0</v>
          </cell>
        </row>
        <row r="156">
          <cell r="B156">
            <v>6</v>
          </cell>
          <cell r="F156" t="str">
            <v>(B4)</v>
          </cell>
          <cell r="G156" t="str">
            <v>Credit Risk (Page 20)</v>
          </cell>
          <cell r="L156">
            <v>0</v>
          </cell>
          <cell r="M156">
            <v>0</v>
          </cell>
        </row>
        <row r="157">
          <cell r="B157">
            <v>7</v>
          </cell>
          <cell r="I157" t="str">
            <v>Total Asset Risk (B1 + B2 + B3 + B4)</v>
          </cell>
          <cell r="L157">
            <v>0</v>
          </cell>
          <cell r="M157">
            <v>0</v>
          </cell>
        </row>
        <row r="159">
          <cell r="F159" t="str">
            <v>Underwriting Risk</v>
          </cell>
        </row>
        <row r="160">
          <cell r="J160" t="str">
            <v>NonLife</v>
          </cell>
          <cell r="K160" t="str">
            <v>Life</v>
          </cell>
          <cell r="L160" t="str">
            <v>Combined</v>
          </cell>
        </row>
        <row r="161">
          <cell r="B161">
            <v>8</v>
          </cell>
          <cell r="F161" t="str">
            <v>(B5)</v>
          </cell>
          <cell r="G161" t="str">
            <v>Net Loss and LAE Reserve Risk (Pages 21 &amp; 22)</v>
          </cell>
          <cell r="J161">
            <v>0</v>
          </cell>
          <cell r="K161">
            <v>0</v>
          </cell>
          <cell r="L161">
            <v>0</v>
          </cell>
          <cell r="M161">
            <v>0</v>
          </cell>
        </row>
        <row r="162">
          <cell r="B162">
            <v>9</v>
          </cell>
          <cell r="F162" t="str">
            <v>(B6)</v>
          </cell>
          <cell r="G162" t="str">
            <v>Net Premium Risk (Page 23)</v>
          </cell>
          <cell r="J162">
            <v>0</v>
          </cell>
          <cell r="K162">
            <v>0</v>
          </cell>
          <cell r="L162">
            <v>0</v>
          </cell>
          <cell r="M162">
            <v>0</v>
          </cell>
        </row>
        <row r="163">
          <cell r="B163">
            <v>10</v>
          </cell>
          <cell r="I163" t="str">
            <v>Total Underwriting Risk (B5 + B6)</v>
          </cell>
          <cell r="L163">
            <v>0</v>
          </cell>
          <cell r="M163">
            <v>0</v>
          </cell>
        </row>
        <row r="164">
          <cell r="B164">
            <v>11</v>
          </cell>
          <cell r="F164" t="str">
            <v>(B7)</v>
          </cell>
          <cell r="G164" t="str">
            <v>Business Risk (Page 24)</v>
          </cell>
          <cell r="L164">
            <v>0</v>
          </cell>
          <cell r="M164">
            <v>0</v>
          </cell>
        </row>
        <row r="165">
          <cell r="B165">
            <v>12</v>
          </cell>
          <cell r="G165" t="str">
            <v xml:space="preserve">       Gross Required Capital (GRC)  (B1 + B2 + B3 + B4 + B5 + B6 + B7 + B8)</v>
          </cell>
          <cell r="L165">
            <v>0</v>
          </cell>
          <cell r="M165">
            <v>0</v>
          </cell>
        </row>
        <row r="166">
          <cell r="B166">
            <v>13</v>
          </cell>
          <cell r="G166" t="str">
            <v xml:space="preserve">        Less: Covariance Adjustment</v>
          </cell>
          <cell r="L166">
            <v>0</v>
          </cell>
          <cell r="M166">
            <v>0</v>
          </cell>
        </row>
        <row r="167">
          <cell r="B167">
            <v>14</v>
          </cell>
          <cell r="G167" t="str">
            <v xml:space="preserve">     Net Required Capital</v>
          </cell>
          <cell r="L167">
            <v>0</v>
          </cell>
          <cell r="M167">
            <v>0</v>
          </cell>
        </row>
        <row r="170">
          <cell r="B170" t="str">
            <v>Adjusted Surplus Recap (APHS):</v>
          </cell>
          <cell r="J170">
            <v>40543</v>
          </cell>
        </row>
        <row r="171">
          <cell r="J171" t="str">
            <v>Baseline</v>
          </cell>
          <cell r="K171" t="str">
            <v>Adjustment</v>
          </cell>
          <cell r="L171" t="str">
            <v>Tax Adjustment</v>
          </cell>
          <cell r="M171" t="str">
            <v>Total</v>
          </cell>
          <cell r="N171" t="str">
            <v>Explanation of Adjustments</v>
          </cell>
        </row>
        <row r="172">
          <cell r="B172">
            <v>15</v>
          </cell>
          <cell r="D172" t="str">
            <v>Reported Surplus</v>
          </cell>
          <cell r="J172">
            <v>0</v>
          </cell>
          <cell r="K172">
            <v>0</v>
          </cell>
          <cell r="L172" t="str">
            <v>N/A</v>
          </cell>
          <cell r="M172">
            <v>0</v>
          </cell>
        </row>
        <row r="173">
          <cell r="B173">
            <v>16</v>
          </cell>
          <cell r="D173" t="str">
            <v>Capital Contribution</v>
          </cell>
          <cell r="J173">
            <v>0</v>
          </cell>
          <cell r="K173">
            <v>0</v>
          </cell>
          <cell r="L173" t="str">
            <v>N/A</v>
          </cell>
          <cell r="M173">
            <v>0</v>
          </cell>
        </row>
        <row r="174">
          <cell r="B174">
            <v>17</v>
          </cell>
          <cell r="D174" t="str">
            <v>Pro Forma Reported PHS</v>
          </cell>
          <cell r="J174">
            <v>0</v>
          </cell>
          <cell r="K174">
            <v>0</v>
          </cell>
          <cell r="L174" t="str">
            <v>N/A</v>
          </cell>
          <cell r="M174">
            <v>0</v>
          </cell>
        </row>
        <row r="176">
          <cell r="B176">
            <v>18</v>
          </cell>
          <cell r="D176" t="str">
            <v>Liquidity Reserves (French Accntng)</v>
          </cell>
          <cell r="J176">
            <v>0</v>
          </cell>
          <cell r="K176">
            <v>0</v>
          </cell>
          <cell r="L176">
            <v>0</v>
          </cell>
          <cell r="M176">
            <v>0</v>
          </cell>
        </row>
        <row r="177">
          <cell r="B177">
            <v>19</v>
          </cell>
          <cell r="D177" t="str">
            <v>Equalization Reserves (German Accntng)</v>
          </cell>
          <cell r="J177">
            <v>0</v>
          </cell>
          <cell r="K177">
            <v>0</v>
          </cell>
          <cell r="L177">
            <v>0</v>
          </cell>
          <cell r="M177">
            <v>0</v>
          </cell>
        </row>
        <row r="178">
          <cell r="B178">
            <v>20</v>
          </cell>
          <cell r="D178" t="str">
            <v>Rückstellung for Beitragsrückerstattung (German L/H Bonus Reserves)</v>
          </cell>
          <cell r="J178">
            <v>0</v>
          </cell>
          <cell r="K178">
            <v>0</v>
          </cell>
          <cell r="L178" t="str">
            <v>N/A</v>
          </cell>
          <cell r="M178">
            <v>0</v>
          </cell>
        </row>
        <row r="179">
          <cell r="B179">
            <v>21</v>
          </cell>
          <cell r="D179" t="str">
            <v>Contingency Reserves (French or Swiss Accntng)</v>
          </cell>
          <cell r="J179">
            <v>0</v>
          </cell>
          <cell r="K179">
            <v>0</v>
          </cell>
          <cell r="L179">
            <v>0</v>
          </cell>
          <cell r="M179">
            <v>0</v>
          </cell>
        </row>
        <row r="180">
          <cell r="B180">
            <v>22</v>
          </cell>
          <cell r="D180" t="str">
            <v>DAC Equity (Statutory Accounting,HGB) PC Only</v>
          </cell>
          <cell r="J180">
            <v>0</v>
          </cell>
          <cell r="K180">
            <v>0</v>
          </cell>
          <cell r="L180">
            <v>0</v>
          </cell>
          <cell r="M180">
            <v>0</v>
          </cell>
        </row>
        <row r="181">
          <cell r="B181">
            <v>23</v>
          </cell>
          <cell r="D181" t="str">
            <v>Loss Reserve Equity</v>
          </cell>
          <cell r="J181">
            <v>0</v>
          </cell>
          <cell r="K181">
            <v>0</v>
          </cell>
          <cell r="L181">
            <v>0</v>
          </cell>
          <cell r="M181">
            <v>0</v>
          </cell>
        </row>
        <row r="182">
          <cell r="B182">
            <v>24</v>
          </cell>
          <cell r="D182" t="str">
            <v xml:space="preserve">Convertible Bond Equity </v>
          </cell>
          <cell r="J182">
            <v>0</v>
          </cell>
          <cell r="K182">
            <v>0</v>
          </cell>
          <cell r="L182" t="str">
            <v>N/A</v>
          </cell>
          <cell r="M182">
            <v>0</v>
          </cell>
        </row>
        <row r="183">
          <cell r="B183">
            <v>25</v>
          </cell>
          <cell r="D183" t="str">
            <v xml:space="preserve">Asset Equity - Affiliates and Participations </v>
          </cell>
          <cell r="J183">
            <v>0</v>
          </cell>
          <cell r="K183">
            <v>0</v>
          </cell>
          <cell r="L183">
            <v>0</v>
          </cell>
          <cell r="M183">
            <v>0</v>
          </cell>
        </row>
        <row r="184">
          <cell r="B184">
            <v>26</v>
          </cell>
          <cell r="D184" t="str">
            <v>Asset Equity - Bonds (Non-Affiliated)</v>
          </cell>
          <cell r="J184">
            <v>0</v>
          </cell>
          <cell r="K184">
            <v>0</v>
          </cell>
          <cell r="L184">
            <v>0</v>
          </cell>
          <cell r="M184">
            <v>0</v>
          </cell>
        </row>
        <row r="185">
          <cell r="B185">
            <v>27</v>
          </cell>
          <cell r="D185" t="str">
            <v>Asset Equity - Equity (Non-Affiliated)</v>
          </cell>
          <cell r="J185">
            <v>0</v>
          </cell>
          <cell r="K185">
            <v>0</v>
          </cell>
          <cell r="L185">
            <v>0</v>
          </cell>
          <cell r="M185">
            <v>0</v>
          </cell>
        </row>
        <row r="186">
          <cell r="B186">
            <v>28</v>
          </cell>
          <cell r="D186" t="str">
            <v xml:space="preserve">Asset Equity - Real Estate </v>
          </cell>
          <cell r="J186">
            <v>0</v>
          </cell>
          <cell r="K186">
            <v>0</v>
          </cell>
          <cell r="L186">
            <v>0</v>
          </cell>
          <cell r="M186">
            <v>0</v>
          </cell>
        </row>
        <row r="187">
          <cell r="B187">
            <v>29</v>
          </cell>
          <cell r="D187" t="str">
            <v>Asset Equity - Other</v>
          </cell>
          <cell r="J187">
            <v>0</v>
          </cell>
          <cell r="K187">
            <v>0</v>
          </cell>
          <cell r="L187">
            <v>0</v>
          </cell>
          <cell r="M187">
            <v>0</v>
          </cell>
        </row>
        <row r="188">
          <cell r="B188">
            <v>30</v>
          </cell>
          <cell r="D188" t="str">
            <v>Other Taxable Adjustments</v>
          </cell>
          <cell r="J188">
            <v>0</v>
          </cell>
          <cell r="K188">
            <v>0</v>
          </cell>
          <cell r="L188">
            <v>0</v>
          </cell>
          <cell r="M188">
            <v>0</v>
          </cell>
        </row>
        <row r="189">
          <cell r="B189">
            <v>31</v>
          </cell>
          <cell r="D189" t="str">
            <v>Other NON-Taxable Adjustments (i.e. minority interests, etc)</v>
          </cell>
          <cell r="J189">
            <v>0</v>
          </cell>
          <cell r="K189">
            <v>0</v>
          </cell>
          <cell r="L189" t="str">
            <v>N/A</v>
          </cell>
          <cell r="M189">
            <v>0</v>
          </cell>
        </row>
        <row r="190">
          <cell r="B190">
            <v>32</v>
          </cell>
          <cell r="E190" t="str">
            <v>Sub-total</v>
          </cell>
          <cell r="J190">
            <v>0</v>
          </cell>
          <cell r="K190">
            <v>0</v>
          </cell>
          <cell r="L190">
            <v>0</v>
          </cell>
          <cell r="M190">
            <v>0</v>
          </cell>
        </row>
        <row r="192">
          <cell r="B192">
            <v>33</v>
          </cell>
          <cell r="D192" t="str">
            <v xml:space="preserve">Intangible Assets (Goodwill + PVFP) </v>
          </cell>
          <cell r="J192">
            <v>0</v>
          </cell>
          <cell r="K192">
            <v>0</v>
          </cell>
          <cell r="L192" t="str">
            <v>N/A</v>
          </cell>
          <cell r="M192">
            <v>0</v>
          </cell>
        </row>
        <row r="193">
          <cell r="B193">
            <v>34</v>
          </cell>
          <cell r="D193" t="str">
            <v>Recent Loss - Net - (After-Taxes and Reinsurance)</v>
          </cell>
          <cell r="J193">
            <v>0</v>
          </cell>
          <cell r="K193">
            <v>0</v>
          </cell>
          <cell r="L193" t="str">
            <v>N/A</v>
          </cell>
          <cell r="M193">
            <v>0</v>
          </cell>
        </row>
        <row r="194">
          <cell r="B194">
            <v>35</v>
          </cell>
          <cell r="D194" t="str">
            <v>Net Catastrophe PML (After-Taxes and Reinsurance)</v>
          </cell>
          <cell r="J194">
            <v>0</v>
          </cell>
          <cell r="K194">
            <v>0</v>
          </cell>
          <cell r="L194">
            <v>0</v>
          </cell>
          <cell r="M194">
            <v>0</v>
          </cell>
        </row>
        <row r="195">
          <cell r="B195">
            <v>36</v>
          </cell>
          <cell r="D195" t="str">
            <v>Unearned Premium Capital Charge (P/C Only)</v>
          </cell>
          <cell r="J195">
            <v>0</v>
          </cell>
          <cell r="K195">
            <v>0</v>
          </cell>
          <cell r="L195" t="str">
            <v>N/A</v>
          </cell>
          <cell r="M195">
            <v>0</v>
          </cell>
        </row>
        <row r="196">
          <cell r="B196">
            <v>37</v>
          </cell>
          <cell r="D196" t="str">
            <v>DAC Charge under GAAP (Life Only)</v>
          </cell>
          <cell r="H196" t="str">
            <v>% Charge</v>
          </cell>
          <cell r="I196">
            <v>1</v>
          </cell>
          <cell r="J196">
            <v>0</v>
          </cell>
          <cell r="K196">
            <v>0</v>
          </cell>
          <cell r="L196" t="str">
            <v>N/A</v>
          </cell>
          <cell r="M196">
            <v>0</v>
          </cell>
        </row>
        <row r="197">
          <cell r="B197">
            <v>38</v>
          </cell>
          <cell r="D197" t="str">
            <v>Reduction to DAC Equity due to high Loss Ratio(P/C Only)</v>
          </cell>
          <cell r="J197">
            <v>0</v>
          </cell>
          <cell r="K197">
            <v>0</v>
          </cell>
          <cell r="L197">
            <v>0</v>
          </cell>
          <cell r="M197">
            <v>0</v>
          </cell>
        </row>
        <row r="198">
          <cell r="B198">
            <v>39</v>
          </cell>
          <cell r="D198" t="str">
            <v>Future Dividends</v>
          </cell>
          <cell r="J198">
            <v>0</v>
          </cell>
          <cell r="K198">
            <v>0</v>
          </cell>
          <cell r="L198" t="str">
            <v>N/A</v>
          </cell>
          <cell r="M198">
            <v>0</v>
          </cell>
        </row>
        <row r="199">
          <cell r="B199">
            <v>40</v>
          </cell>
          <cell r="D199" t="str">
            <v>Future Losses (D) (Defferred Taxes)</v>
          </cell>
          <cell r="J199">
            <v>0</v>
          </cell>
          <cell r="K199">
            <v>0</v>
          </cell>
          <cell r="L199" t="str">
            <v>N/A</v>
          </cell>
          <cell r="M199">
            <v>0</v>
          </cell>
        </row>
        <row r="200">
          <cell r="B200">
            <v>41</v>
          </cell>
          <cell r="D200" t="str">
            <v>Other Taxable Reductions to surplus</v>
          </cell>
          <cell r="J200">
            <v>0</v>
          </cell>
          <cell r="K200">
            <v>0</v>
          </cell>
          <cell r="L200">
            <v>0</v>
          </cell>
          <cell r="M200">
            <v>0</v>
          </cell>
        </row>
        <row r="202">
          <cell r="B202">
            <v>42</v>
          </cell>
          <cell r="C202" t="str">
            <v>Adjusted Surplus (APHS)</v>
          </cell>
          <cell r="J202">
            <v>0</v>
          </cell>
          <cell r="K202">
            <v>0</v>
          </cell>
          <cell r="L202">
            <v>0</v>
          </cell>
          <cell r="M202">
            <v>0</v>
          </cell>
        </row>
        <row r="204">
          <cell r="B204">
            <v>43</v>
          </cell>
          <cell r="G204" t="str">
            <v>(A)</v>
          </cell>
          <cell r="H204" t="str">
            <v>Calculated APHS/NRC</v>
          </cell>
          <cell r="M204">
            <v>0</v>
          </cell>
          <cell r="N204" t="str">
            <v>standard</v>
          </cell>
        </row>
        <row r="206">
          <cell r="B206" t="str">
            <v xml:space="preserve">    Implied Balance Sheet Strength - BCAR Guidelines:</v>
          </cell>
        </row>
        <row r="207">
          <cell r="B207" t="str">
            <v>A++</v>
          </cell>
          <cell r="C207">
            <v>175</v>
          </cell>
          <cell r="E207" t="str">
            <v xml:space="preserve">B    </v>
          </cell>
          <cell r="F207">
            <v>90</v>
          </cell>
          <cell r="G207" t="str">
            <v>Please remember that the BCAR result should be viewed in a flexible light, since a company's capitalization is only a portion of the company's overall makeup and only one of the tools available to AMB analysts.  A company's market profile, country risk, o</v>
          </cell>
        </row>
        <row r="208">
          <cell r="B208" t="str">
            <v xml:space="preserve">A+  </v>
          </cell>
          <cell r="C208">
            <v>160</v>
          </cell>
          <cell r="E208" t="str">
            <v xml:space="preserve">B-   </v>
          </cell>
          <cell r="F208">
            <v>80</v>
          </cell>
        </row>
        <row r="209">
          <cell r="B209" t="str">
            <v xml:space="preserve">A    </v>
          </cell>
          <cell r="C209">
            <v>145</v>
          </cell>
          <cell r="E209" t="str">
            <v>C++</v>
          </cell>
          <cell r="F209">
            <v>70</v>
          </cell>
        </row>
        <row r="210">
          <cell r="B210" t="str">
            <v xml:space="preserve">A-   </v>
          </cell>
          <cell r="C210">
            <v>130</v>
          </cell>
          <cell r="E210" t="str">
            <v xml:space="preserve">C+  </v>
          </cell>
          <cell r="F210">
            <v>60</v>
          </cell>
        </row>
        <row r="211">
          <cell r="B211" t="str">
            <v>B++</v>
          </cell>
          <cell r="C211">
            <v>115</v>
          </cell>
          <cell r="E211" t="str">
            <v xml:space="preserve">C    </v>
          </cell>
          <cell r="F211">
            <v>50</v>
          </cell>
        </row>
        <row r="212">
          <cell r="B212" t="str">
            <v xml:space="preserve">B+  </v>
          </cell>
          <cell r="C212">
            <v>100</v>
          </cell>
          <cell r="E212" t="str">
            <v xml:space="preserve">C-   </v>
          </cell>
          <cell r="F212">
            <v>40</v>
          </cell>
        </row>
        <row r="216">
          <cell r="B216" t="str">
            <v>Company Name:</v>
          </cell>
          <cell r="C216" t="str">
            <v>XYZ Sample</v>
          </cell>
          <cell r="J216" t="str">
            <v>Currency:</v>
          </cell>
          <cell r="K216" t="str">
            <v>Euros</v>
          </cell>
          <cell r="P216" t="str">
            <v>Page 25</v>
          </cell>
        </row>
        <row r="217">
          <cell r="B217" t="str">
            <v>AMB Number:</v>
          </cell>
          <cell r="C217" t="str">
            <v>99999</v>
          </cell>
          <cell r="J217" t="str">
            <v>Denomination:</v>
          </cell>
          <cell r="K217" t="str">
            <v>(000)s</v>
          </cell>
        </row>
        <row r="218">
          <cell r="B218" t="str">
            <v>Analyst:</v>
          </cell>
          <cell r="C218" t="str">
            <v xml:space="preserve"> </v>
          </cell>
        </row>
        <row r="220">
          <cell r="B220" t="str">
            <v>NET REQUIRED CAPITAL:</v>
          </cell>
        </row>
        <row r="221">
          <cell r="F221" t="str">
            <v>Asset Risk:</v>
          </cell>
          <cell r="L221">
            <v>40908</v>
          </cell>
          <cell r="M221" t="str">
            <v>% of GRC</v>
          </cell>
        </row>
        <row r="222">
          <cell r="B222">
            <v>1</v>
          </cell>
          <cell r="F222" t="str">
            <v>(B1)</v>
          </cell>
          <cell r="G222" t="str">
            <v>Fixed Income Securities Risk (Page 26)</v>
          </cell>
          <cell r="L222">
            <v>0</v>
          </cell>
          <cell r="M222">
            <v>0</v>
          </cell>
        </row>
        <row r="223">
          <cell r="B223">
            <v>2</v>
          </cell>
          <cell r="F223" t="str">
            <v>(B2)</v>
          </cell>
          <cell r="G223" t="str">
            <v>Equity Securities Risk (Page 26)</v>
          </cell>
          <cell r="L223">
            <v>0</v>
          </cell>
          <cell r="M223">
            <v>0</v>
          </cell>
        </row>
        <row r="224">
          <cell r="B224">
            <v>3</v>
          </cell>
          <cell r="I224" t="str">
            <v>Subtotal (B1 + B2)</v>
          </cell>
          <cell r="L224">
            <v>0</v>
          </cell>
          <cell r="M224">
            <v>0</v>
          </cell>
        </row>
        <row r="225">
          <cell r="B225">
            <v>4</v>
          </cell>
          <cell r="F225" t="str">
            <v>(B3)</v>
          </cell>
          <cell r="G225" t="str">
            <v>Interest Rate Risk (Page 27)</v>
          </cell>
          <cell r="L225">
            <v>0</v>
          </cell>
          <cell r="M225">
            <v>0</v>
          </cell>
        </row>
        <row r="226">
          <cell r="B226">
            <v>5</v>
          </cell>
          <cell r="I226" t="str">
            <v>Total Investment Risk (B1 + B2 +B3)</v>
          </cell>
          <cell r="L226">
            <v>0</v>
          </cell>
          <cell r="M226">
            <v>0</v>
          </cell>
        </row>
        <row r="227">
          <cell r="B227">
            <v>6</v>
          </cell>
          <cell r="F227" t="str">
            <v>(B4)</v>
          </cell>
          <cell r="G227" t="str">
            <v>Credit Risk (Page 28)</v>
          </cell>
          <cell r="L227">
            <v>0</v>
          </cell>
          <cell r="M227">
            <v>0</v>
          </cell>
        </row>
        <row r="228">
          <cell r="B228">
            <v>7</v>
          </cell>
          <cell r="I228" t="str">
            <v>Total Asset Risk (B1 + B2 + B3 + B4)</v>
          </cell>
          <cell r="L228">
            <v>0</v>
          </cell>
          <cell r="M228">
            <v>0</v>
          </cell>
        </row>
        <row r="230">
          <cell r="F230" t="str">
            <v>Underwriting Risk</v>
          </cell>
        </row>
        <row r="231">
          <cell r="J231" t="str">
            <v>NonLife</v>
          </cell>
          <cell r="K231" t="str">
            <v>Life</v>
          </cell>
          <cell r="L231" t="str">
            <v>Combined</v>
          </cell>
        </row>
        <row r="232">
          <cell r="B232">
            <v>8</v>
          </cell>
          <cell r="F232" t="str">
            <v>(B5)</v>
          </cell>
          <cell r="G232" t="str">
            <v>Net Loss and LAE Reserve Risk (Pages 29 &amp; 30)</v>
          </cell>
          <cell r="J232">
            <v>0</v>
          </cell>
          <cell r="K232">
            <v>0</v>
          </cell>
          <cell r="L232">
            <v>0</v>
          </cell>
          <cell r="M232">
            <v>0</v>
          </cell>
        </row>
        <row r="233">
          <cell r="B233">
            <v>9</v>
          </cell>
          <cell r="F233" t="str">
            <v>(B6)</v>
          </cell>
          <cell r="G233" t="str">
            <v>Net Premium Risk (Page 31)</v>
          </cell>
          <cell r="J233">
            <v>0</v>
          </cell>
          <cell r="K233">
            <v>0</v>
          </cell>
          <cell r="L233">
            <v>0</v>
          </cell>
          <cell r="M233">
            <v>0</v>
          </cell>
        </row>
        <row r="234">
          <cell r="B234">
            <v>10</v>
          </cell>
          <cell r="I234" t="str">
            <v>Total Underwriting Risk (B5 + B6)</v>
          </cell>
          <cell r="L234">
            <v>0</v>
          </cell>
          <cell r="M234">
            <v>0</v>
          </cell>
        </row>
        <row r="235">
          <cell r="B235">
            <v>11</v>
          </cell>
          <cell r="F235" t="str">
            <v>(B7)</v>
          </cell>
          <cell r="G235" t="str">
            <v>Business Risk (Page 32)</v>
          </cell>
          <cell r="L235">
            <v>0</v>
          </cell>
          <cell r="M235">
            <v>0</v>
          </cell>
        </row>
        <row r="236">
          <cell r="B236">
            <v>12</v>
          </cell>
          <cell r="G236" t="str">
            <v xml:space="preserve">       Gross Required Capital (GRC)  (B1 + B2 + B3 + B4 + B5 + B6 + B7 + B8)</v>
          </cell>
          <cell r="L236">
            <v>0</v>
          </cell>
          <cell r="M236">
            <v>0</v>
          </cell>
        </row>
        <row r="237">
          <cell r="B237">
            <v>13</v>
          </cell>
          <cell r="G237" t="str">
            <v xml:space="preserve">        Less: Covariance Adjustment</v>
          </cell>
          <cell r="L237">
            <v>0</v>
          </cell>
          <cell r="M237">
            <v>0</v>
          </cell>
        </row>
        <row r="238">
          <cell r="B238">
            <v>14</v>
          </cell>
          <cell r="G238" t="str">
            <v xml:space="preserve">     Net Required Capital</v>
          </cell>
          <cell r="L238">
            <v>0</v>
          </cell>
          <cell r="M238">
            <v>0</v>
          </cell>
        </row>
        <row r="241">
          <cell r="B241" t="str">
            <v>Adjusted Surplus Recap (APHS):</v>
          </cell>
          <cell r="J241">
            <v>40908</v>
          </cell>
        </row>
        <row r="242">
          <cell r="J242" t="str">
            <v>Baseline</v>
          </cell>
          <cell r="K242" t="str">
            <v>Adjustment</v>
          </cell>
          <cell r="L242" t="str">
            <v>Tax Adjustment</v>
          </cell>
          <cell r="M242" t="str">
            <v>Total</v>
          </cell>
          <cell r="N242" t="str">
            <v>Explanation of Adjustments</v>
          </cell>
        </row>
        <row r="243">
          <cell r="B243">
            <v>15</v>
          </cell>
          <cell r="D243" t="str">
            <v>Reported Surplus</v>
          </cell>
          <cell r="J243">
            <v>0</v>
          </cell>
          <cell r="K243">
            <v>0</v>
          </cell>
          <cell r="L243" t="str">
            <v>N/A</v>
          </cell>
          <cell r="M243">
            <v>0</v>
          </cell>
        </row>
        <row r="244">
          <cell r="B244">
            <v>16</v>
          </cell>
          <cell r="D244" t="str">
            <v>Capital Contribution</v>
          </cell>
          <cell r="J244">
            <v>0</v>
          </cell>
          <cell r="K244">
            <v>0</v>
          </cell>
          <cell r="L244" t="str">
            <v>N/A</v>
          </cell>
          <cell r="M244">
            <v>0</v>
          </cell>
        </row>
        <row r="245">
          <cell r="B245">
            <v>17</v>
          </cell>
          <cell r="D245" t="str">
            <v>Pro Forma Reported PHS</v>
          </cell>
          <cell r="J245">
            <v>0</v>
          </cell>
          <cell r="K245">
            <v>0</v>
          </cell>
          <cell r="L245" t="str">
            <v>N/A</v>
          </cell>
          <cell r="M245">
            <v>0</v>
          </cell>
        </row>
        <row r="247">
          <cell r="B247">
            <v>18</v>
          </cell>
          <cell r="D247" t="str">
            <v>Liquidity Reserves (French Accntng)</v>
          </cell>
          <cell r="J247">
            <v>0</v>
          </cell>
          <cell r="K247">
            <v>0</v>
          </cell>
          <cell r="L247">
            <v>0</v>
          </cell>
          <cell r="M247">
            <v>0</v>
          </cell>
        </row>
        <row r="248">
          <cell r="B248">
            <v>19</v>
          </cell>
          <cell r="D248" t="str">
            <v>Equalization Reserves (German Accntng)</v>
          </cell>
          <cell r="J248">
            <v>0</v>
          </cell>
          <cell r="K248">
            <v>0</v>
          </cell>
          <cell r="L248">
            <v>0</v>
          </cell>
          <cell r="M248">
            <v>0</v>
          </cell>
        </row>
        <row r="249">
          <cell r="B249">
            <v>20</v>
          </cell>
          <cell r="D249" t="str">
            <v>Rückstellung for Beitragsrückerstattung (German L/H Bonus Reserves)</v>
          </cell>
          <cell r="J249">
            <v>0</v>
          </cell>
          <cell r="K249">
            <v>0</v>
          </cell>
          <cell r="L249" t="str">
            <v>N/A</v>
          </cell>
          <cell r="M249">
            <v>0</v>
          </cell>
        </row>
        <row r="250">
          <cell r="B250">
            <v>21</v>
          </cell>
          <cell r="D250" t="str">
            <v>Contingency Reserves (French or Swiss Accntng)</v>
          </cell>
          <cell r="J250">
            <v>0</v>
          </cell>
          <cell r="K250">
            <v>0</v>
          </cell>
          <cell r="L250">
            <v>0</v>
          </cell>
          <cell r="M250">
            <v>0</v>
          </cell>
        </row>
        <row r="251">
          <cell r="B251">
            <v>22</v>
          </cell>
          <cell r="D251" t="str">
            <v>DAC Equity (Statutory Accounting,HGB) PC Only</v>
          </cell>
          <cell r="J251">
            <v>0</v>
          </cell>
          <cell r="K251">
            <v>0</v>
          </cell>
          <cell r="L251">
            <v>0</v>
          </cell>
          <cell r="M251">
            <v>0</v>
          </cell>
        </row>
        <row r="252">
          <cell r="B252">
            <v>23</v>
          </cell>
          <cell r="D252" t="str">
            <v>Loss Reserve Equity</v>
          </cell>
          <cell r="J252">
            <v>0</v>
          </cell>
          <cell r="K252">
            <v>0</v>
          </cell>
          <cell r="L252">
            <v>0</v>
          </cell>
          <cell r="M252">
            <v>0</v>
          </cell>
        </row>
        <row r="253">
          <cell r="B253">
            <v>24</v>
          </cell>
          <cell r="D253" t="str">
            <v xml:space="preserve">Convertible Bond Equity </v>
          </cell>
          <cell r="J253">
            <v>0</v>
          </cell>
          <cell r="K253">
            <v>0</v>
          </cell>
          <cell r="L253" t="str">
            <v>N/A</v>
          </cell>
          <cell r="M253">
            <v>0</v>
          </cell>
        </row>
        <row r="254">
          <cell r="B254">
            <v>25</v>
          </cell>
          <cell r="D254" t="str">
            <v xml:space="preserve">Asset Equity - Affiliates and Participations </v>
          </cell>
          <cell r="J254">
            <v>0</v>
          </cell>
          <cell r="K254">
            <v>0</v>
          </cell>
          <cell r="L254">
            <v>0</v>
          </cell>
          <cell r="M254">
            <v>0</v>
          </cell>
        </row>
        <row r="255">
          <cell r="B255">
            <v>26</v>
          </cell>
          <cell r="D255" t="str">
            <v>Asset Equity - Bonds (Non-Affiliated)</v>
          </cell>
          <cell r="J255">
            <v>0</v>
          </cell>
          <cell r="K255">
            <v>0</v>
          </cell>
          <cell r="L255">
            <v>0</v>
          </cell>
          <cell r="M255">
            <v>0</v>
          </cell>
        </row>
        <row r="256">
          <cell r="B256">
            <v>27</v>
          </cell>
          <cell r="D256" t="str">
            <v>Asset Equity - Equity (Non-Affiliated)</v>
          </cell>
          <cell r="J256">
            <v>0</v>
          </cell>
          <cell r="K256">
            <v>0</v>
          </cell>
          <cell r="L256">
            <v>0</v>
          </cell>
          <cell r="M256">
            <v>0</v>
          </cell>
        </row>
        <row r="257">
          <cell r="B257">
            <v>28</v>
          </cell>
          <cell r="D257" t="str">
            <v xml:space="preserve">Asset Equity - Real Estate </v>
          </cell>
          <cell r="J257">
            <v>0</v>
          </cell>
          <cell r="K257">
            <v>0</v>
          </cell>
          <cell r="L257">
            <v>0</v>
          </cell>
          <cell r="M257">
            <v>0</v>
          </cell>
        </row>
        <row r="258">
          <cell r="B258">
            <v>29</v>
          </cell>
          <cell r="D258" t="str">
            <v>Asset Equity - Other</v>
          </cell>
          <cell r="J258">
            <v>0</v>
          </cell>
          <cell r="K258">
            <v>0</v>
          </cell>
          <cell r="L258">
            <v>0</v>
          </cell>
          <cell r="M258">
            <v>0</v>
          </cell>
        </row>
        <row r="259">
          <cell r="B259">
            <v>30</v>
          </cell>
          <cell r="D259" t="str">
            <v>Other Taxable Adjustments</v>
          </cell>
          <cell r="J259">
            <v>0</v>
          </cell>
          <cell r="K259">
            <v>0</v>
          </cell>
          <cell r="L259">
            <v>0</v>
          </cell>
          <cell r="M259">
            <v>0</v>
          </cell>
        </row>
        <row r="260">
          <cell r="B260">
            <v>31</v>
          </cell>
          <cell r="D260" t="str">
            <v>Other NON-Taxable Adjustments (i.e. minority interests, etc)</v>
          </cell>
          <cell r="J260">
            <v>0</v>
          </cell>
          <cell r="K260">
            <v>0</v>
          </cell>
          <cell r="L260" t="str">
            <v>N/A</v>
          </cell>
          <cell r="M260">
            <v>0</v>
          </cell>
        </row>
        <row r="261">
          <cell r="B261">
            <v>32</v>
          </cell>
          <cell r="E261" t="str">
            <v>Sub-total</v>
          </cell>
          <cell r="J261">
            <v>0</v>
          </cell>
          <cell r="K261">
            <v>0</v>
          </cell>
          <cell r="L261">
            <v>0</v>
          </cell>
          <cell r="M261">
            <v>0</v>
          </cell>
        </row>
        <row r="263">
          <cell r="B263">
            <v>33</v>
          </cell>
          <cell r="D263" t="str">
            <v xml:space="preserve">Intangible Assets (Goodwill + PVFP) </v>
          </cell>
          <cell r="J263">
            <v>0</v>
          </cell>
          <cell r="K263">
            <v>0</v>
          </cell>
          <cell r="L263" t="str">
            <v>N/A</v>
          </cell>
          <cell r="M263">
            <v>0</v>
          </cell>
        </row>
        <row r="264">
          <cell r="B264">
            <v>34</v>
          </cell>
          <cell r="D264" t="str">
            <v>Recent Loss - Net - (After-Taxes and Reinsurance)</v>
          </cell>
          <cell r="J264">
            <v>0</v>
          </cell>
          <cell r="K264">
            <v>0</v>
          </cell>
          <cell r="L264" t="str">
            <v>N/A</v>
          </cell>
          <cell r="M264">
            <v>0</v>
          </cell>
        </row>
        <row r="265">
          <cell r="B265">
            <v>35</v>
          </cell>
          <cell r="D265" t="str">
            <v>Net Catastrophe PML (After-Taxes and Reinsurance)</v>
          </cell>
          <cell r="J265">
            <v>0</v>
          </cell>
          <cell r="K265">
            <v>0</v>
          </cell>
          <cell r="L265">
            <v>0</v>
          </cell>
          <cell r="M265">
            <v>0</v>
          </cell>
        </row>
        <row r="266">
          <cell r="B266">
            <v>36</v>
          </cell>
          <cell r="D266" t="str">
            <v>Unearned Premium Capital Charge (P/C Only)</v>
          </cell>
          <cell r="J266">
            <v>0</v>
          </cell>
          <cell r="K266">
            <v>0</v>
          </cell>
          <cell r="L266" t="str">
            <v>N/A</v>
          </cell>
          <cell r="M266">
            <v>0</v>
          </cell>
        </row>
        <row r="267">
          <cell r="B267">
            <v>37</v>
          </cell>
          <cell r="D267" t="str">
            <v>DAC Charge under GAAP (Life Only)</v>
          </cell>
          <cell r="H267" t="str">
            <v>% Charge</v>
          </cell>
          <cell r="I267">
            <v>1</v>
          </cell>
          <cell r="J267">
            <v>0</v>
          </cell>
          <cell r="K267">
            <v>0</v>
          </cell>
          <cell r="L267" t="str">
            <v>N/A</v>
          </cell>
          <cell r="M267">
            <v>0</v>
          </cell>
        </row>
        <row r="268">
          <cell r="B268">
            <v>38</v>
          </cell>
          <cell r="D268" t="str">
            <v>Reduction to DAC Equity due to high Loss Ratio(P/C Only)</v>
          </cell>
          <cell r="J268">
            <v>0</v>
          </cell>
          <cell r="K268">
            <v>0</v>
          </cell>
          <cell r="L268">
            <v>0</v>
          </cell>
          <cell r="M268">
            <v>0</v>
          </cell>
        </row>
        <row r="269">
          <cell r="B269">
            <v>39</v>
          </cell>
          <cell r="D269" t="str">
            <v>Future Dividends</v>
          </cell>
          <cell r="J269">
            <v>0</v>
          </cell>
          <cell r="K269">
            <v>0</v>
          </cell>
          <cell r="L269" t="str">
            <v>N/A</v>
          </cell>
          <cell r="M269">
            <v>0</v>
          </cell>
        </row>
        <row r="270">
          <cell r="B270">
            <v>40</v>
          </cell>
          <cell r="D270" t="str">
            <v>Future Losses (D) (Defferred Taxes)</v>
          </cell>
          <cell r="J270">
            <v>0</v>
          </cell>
          <cell r="K270">
            <v>0</v>
          </cell>
          <cell r="L270" t="str">
            <v>N/A</v>
          </cell>
          <cell r="M270">
            <v>0</v>
          </cell>
        </row>
        <row r="271">
          <cell r="B271">
            <v>41</v>
          </cell>
          <cell r="D271" t="str">
            <v>Other Taxable Reductions to surplus</v>
          </cell>
          <cell r="J271">
            <v>0</v>
          </cell>
          <cell r="K271">
            <v>0</v>
          </cell>
          <cell r="L271">
            <v>0</v>
          </cell>
          <cell r="M271">
            <v>0</v>
          </cell>
        </row>
        <row r="273">
          <cell r="B273">
            <v>42</v>
          </cell>
          <cell r="C273" t="str">
            <v>Adjusted Surplus (APHS)</v>
          </cell>
          <cell r="J273">
            <v>0</v>
          </cell>
          <cell r="K273">
            <v>0</v>
          </cell>
          <cell r="L273">
            <v>0</v>
          </cell>
          <cell r="M273">
            <v>0</v>
          </cell>
        </row>
        <row r="275">
          <cell r="B275">
            <v>43</v>
          </cell>
          <cell r="G275" t="str">
            <v>(A)</v>
          </cell>
          <cell r="H275" t="str">
            <v>Calculated APHS/NRC</v>
          </cell>
          <cell r="M275">
            <v>0</v>
          </cell>
          <cell r="N275" t="str">
            <v>standard</v>
          </cell>
        </row>
        <row r="277">
          <cell r="B277" t="str">
            <v xml:space="preserve">    Implied Balance Sheet Strength - BCAR Guidelines:</v>
          </cell>
        </row>
        <row r="278">
          <cell r="B278" t="str">
            <v>A++</v>
          </cell>
          <cell r="C278">
            <v>175</v>
          </cell>
          <cell r="E278" t="str">
            <v xml:space="preserve">B    </v>
          </cell>
          <cell r="F278">
            <v>90</v>
          </cell>
          <cell r="G278" t="str">
            <v>Please remember that the BCAR result should be viewed in a flexible light, since a company's capitalization is only a portion of the company's overall makeup and only one of the tools available to AMB analysts.  A company's market profile, country risk, o</v>
          </cell>
        </row>
        <row r="279">
          <cell r="B279" t="str">
            <v xml:space="preserve">A+  </v>
          </cell>
          <cell r="C279">
            <v>160</v>
          </cell>
          <cell r="E279" t="str">
            <v xml:space="preserve">B-   </v>
          </cell>
          <cell r="F279">
            <v>80</v>
          </cell>
        </row>
        <row r="280">
          <cell r="B280" t="str">
            <v xml:space="preserve">A    </v>
          </cell>
          <cell r="C280">
            <v>145</v>
          </cell>
          <cell r="E280" t="str">
            <v>C++</v>
          </cell>
          <cell r="F280">
            <v>70</v>
          </cell>
        </row>
        <row r="281">
          <cell r="B281" t="str">
            <v xml:space="preserve">A-   </v>
          </cell>
          <cell r="C281">
            <v>130</v>
          </cell>
          <cell r="E281" t="str">
            <v xml:space="preserve">C+  </v>
          </cell>
          <cell r="F281">
            <v>60</v>
          </cell>
        </row>
        <row r="282">
          <cell r="B282" t="str">
            <v>B++</v>
          </cell>
          <cell r="C282">
            <v>115</v>
          </cell>
          <cell r="E282" t="str">
            <v xml:space="preserve">C    </v>
          </cell>
          <cell r="F282">
            <v>50</v>
          </cell>
        </row>
        <row r="283">
          <cell r="B283" t="str">
            <v xml:space="preserve">B+  </v>
          </cell>
          <cell r="C283">
            <v>100</v>
          </cell>
          <cell r="E283" t="str">
            <v xml:space="preserve">C-   </v>
          </cell>
          <cell r="F283">
            <v>40</v>
          </cell>
        </row>
        <row r="287">
          <cell r="B287" t="str">
            <v>Company Name:</v>
          </cell>
          <cell r="C287" t="str">
            <v>XYZ Sample</v>
          </cell>
          <cell r="J287" t="str">
            <v>Currency:</v>
          </cell>
          <cell r="K287" t="str">
            <v>Euros</v>
          </cell>
          <cell r="P287" t="str">
            <v>Page 33</v>
          </cell>
        </row>
        <row r="288">
          <cell r="B288" t="str">
            <v>AMB Number:</v>
          </cell>
          <cell r="C288" t="str">
            <v>99999</v>
          </cell>
          <cell r="J288" t="str">
            <v>Denomination:</v>
          </cell>
          <cell r="K288" t="str">
            <v>(000)s</v>
          </cell>
        </row>
        <row r="289">
          <cell r="B289" t="str">
            <v>Analyst:</v>
          </cell>
          <cell r="C289" t="str">
            <v xml:space="preserve"> </v>
          </cell>
        </row>
        <row r="291">
          <cell r="B291" t="str">
            <v>NET REQUIRED CAPITAL:</v>
          </cell>
        </row>
        <row r="292">
          <cell r="F292" t="str">
            <v>Asset Risk:</v>
          </cell>
          <cell r="L292">
            <v>41274</v>
          </cell>
          <cell r="M292" t="str">
            <v>% of GRC</v>
          </cell>
        </row>
        <row r="293">
          <cell r="B293">
            <v>1</v>
          </cell>
          <cell r="F293" t="str">
            <v>(B1)</v>
          </cell>
          <cell r="G293" t="str">
            <v>Fixed Income Securities Risk (Page 34)</v>
          </cell>
          <cell r="L293">
            <v>0</v>
          </cell>
          <cell r="M293">
            <v>0</v>
          </cell>
        </row>
        <row r="294">
          <cell r="B294">
            <v>2</v>
          </cell>
          <cell r="F294" t="str">
            <v>(B2)</v>
          </cell>
          <cell r="G294" t="str">
            <v>Equity Securities Risk (Page 34)</v>
          </cell>
          <cell r="L294">
            <v>0</v>
          </cell>
          <cell r="M294">
            <v>0</v>
          </cell>
        </row>
        <row r="295">
          <cell r="B295">
            <v>3</v>
          </cell>
          <cell r="I295" t="str">
            <v>Subtotal (B1 + B2)</v>
          </cell>
          <cell r="L295">
            <v>0</v>
          </cell>
          <cell r="M295">
            <v>0</v>
          </cell>
        </row>
        <row r="296">
          <cell r="B296">
            <v>4</v>
          </cell>
          <cell r="F296" t="str">
            <v>(B3)</v>
          </cell>
          <cell r="G296" t="str">
            <v>Interest Rate Risk (Page 35)</v>
          </cell>
          <cell r="L296">
            <v>0</v>
          </cell>
          <cell r="M296">
            <v>0</v>
          </cell>
        </row>
        <row r="297">
          <cell r="B297">
            <v>5</v>
          </cell>
          <cell r="I297" t="str">
            <v>Total Investment Risk (B1 + B2 +B3)</v>
          </cell>
          <cell r="L297">
            <v>0</v>
          </cell>
          <cell r="M297">
            <v>0</v>
          </cell>
        </row>
        <row r="298">
          <cell r="B298">
            <v>6</v>
          </cell>
          <cell r="F298" t="str">
            <v>(B4)</v>
          </cell>
          <cell r="G298" t="str">
            <v>Credit Risk (Page 36)</v>
          </cell>
          <cell r="L298">
            <v>0</v>
          </cell>
          <cell r="M298">
            <v>0</v>
          </cell>
        </row>
        <row r="299">
          <cell r="B299">
            <v>7</v>
          </cell>
          <cell r="I299" t="str">
            <v>Total Asset Risk (B1 + B2 + B3 + B4)</v>
          </cell>
          <cell r="L299">
            <v>0</v>
          </cell>
          <cell r="M299">
            <v>0</v>
          </cell>
        </row>
        <row r="301">
          <cell r="F301" t="str">
            <v>Underwriting Risk</v>
          </cell>
        </row>
        <row r="302">
          <cell r="J302" t="str">
            <v>NonLife</v>
          </cell>
          <cell r="K302" t="str">
            <v>Life</v>
          </cell>
          <cell r="L302" t="str">
            <v>Combined</v>
          </cell>
        </row>
        <row r="303">
          <cell r="B303">
            <v>8</v>
          </cell>
          <cell r="F303" t="str">
            <v>(B5)</v>
          </cell>
          <cell r="G303" t="str">
            <v>Net Loss and LAE Reserve Risk (Pages 37 &amp; 38)</v>
          </cell>
          <cell r="J303">
            <v>0</v>
          </cell>
          <cell r="K303">
            <v>0</v>
          </cell>
          <cell r="L303">
            <v>0</v>
          </cell>
          <cell r="M303">
            <v>0</v>
          </cell>
        </row>
        <row r="304">
          <cell r="B304">
            <v>9</v>
          </cell>
          <cell r="F304" t="str">
            <v>(B6)</v>
          </cell>
          <cell r="G304" t="str">
            <v>Net Premium Risk (Page 39)</v>
          </cell>
          <cell r="J304">
            <v>0</v>
          </cell>
          <cell r="K304">
            <v>0</v>
          </cell>
          <cell r="L304">
            <v>0</v>
          </cell>
          <cell r="M304">
            <v>0</v>
          </cell>
        </row>
        <row r="305">
          <cell r="B305">
            <v>10</v>
          </cell>
          <cell r="I305" t="str">
            <v>Total Underwriting Risk (B5 + B6)</v>
          </cell>
          <cell r="L305">
            <v>0</v>
          </cell>
          <cell r="M305">
            <v>0</v>
          </cell>
        </row>
        <row r="306">
          <cell r="B306">
            <v>11</v>
          </cell>
          <cell r="F306" t="str">
            <v>(B7)</v>
          </cell>
          <cell r="G306" t="str">
            <v>Business Risk (Page 40)</v>
          </cell>
          <cell r="L306">
            <v>0</v>
          </cell>
          <cell r="M306">
            <v>0</v>
          </cell>
        </row>
        <row r="307">
          <cell r="B307">
            <v>12</v>
          </cell>
          <cell r="G307" t="str">
            <v xml:space="preserve">       Gross Required Capital (GRC)  (B1 + B2 + B3 + B4 + B5 + B6 + B7 + B8)</v>
          </cell>
          <cell r="L307">
            <v>0</v>
          </cell>
          <cell r="M307">
            <v>0</v>
          </cell>
        </row>
        <row r="308">
          <cell r="B308">
            <v>13</v>
          </cell>
          <cell r="G308" t="str">
            <v xml:space="preserve">        Less: Covariance Adjustment</v>
          </cell>
          <cell r="L308">
            <v>0</v>
          </cell>
          <cell r="M308">
            <v>0</v>
          </cell>
        </row>
        <row r="309">
          <cell r="B309">
            <v>14</v>
          </cell>
          <cell r="G309" t="str">
            <v xml:space="preserve">     Net Required Capital</v>
          </cell>
          <cell r="L309">
            <v>0</v>
          </cell>
          <cell r="M309">
            <v>0</v>
          </cell>
        </row>
        <row r="312">
          <cell r="B312" t="str">
            <v>Adjusted Surplus Recap (APHS):</v>
          </cell>
          <cell r="J312">
            <v>41274</v>
          </cell>
        </row>
        <row r="313">
          <cell r="J313" t="str">
            <v>Baseline</v>
          </cell>
          <cell r="K313" t="str">
            <v>Adjustment</v>
          </cell>
          <cell r="L313" t="str">
            <v>Tax Adjustment</v>
          </cell>
          <cell r="M313" t="str">
            <v>Total</v>
          </cell>
          <cell r="N313" t="str">
            <v>Explanation of Adjustments</v>
          </cell>
        </row>
        <row r="314">
          <cell r="B314">
            <v>15</v>
          </cell>
          <cell r="D314" t="str">
            <v>Reported Surplus</v>
          </cell>
          <cell r="J314">
            <v>0</v>
          </cell>
          <cell r="K314">
            <v>0</v>
          </cell>
          <cell r="L314" t="str">
            <v>N/A</v>
          </cell>
          <cell r="M314">
            <v>0</v>
          </cell>
        </row>
        <row r="315">
          <cell r="B315">
            <v>16</v>
          </cell>
          <cell r="D315" t="str">
            <v>Capital Contribution</v>
          </cell>
          <cell r="J315">
            <v>0</v>
          </cell>
          <cell r="K315">
            <v>0</v>
          </cell>
          <cell r="L315" t="str">
            <v>N/A</v>
          </cell>
          <cell r="M315">
            <v>0</v>
          </cell>
        </row>
        <row r="316">
          <cell r="B316">
            <v>17</v>
          </cell>
          <cell r="D316" t="str">
            <v>Pro Forma Reported PHS</v>
          </cell>
          <cell r="J316">
            <v>0</v>
          </cell>
          <cell r="K316">
            <v>0</v>
          </cell>
          <cell r="L316" t="str">
            <v>N/A</v>
          </cell>
          <cell r="M316">
            <v>0</v>
          </cell>
        </row>
        <row r="318">
          <cell r="B318">
            <v>18</v>
          </cell>
          <cell r="D318" t="str">
            <v>Liquidity Reserves (French Accntng)</v>
          </cell>
          <cell r="J318">
            <v>0</v>
          </cell>
          <cell r="K318">
            <v>0</v>
          </cell>
          <cell r="L318">
            <v>0</v>
          </cell>
          <cell r="M318">
            <v>0</v>
          </cell>
        </row>
        <row r="319">
          <cell r="B319">
            <v>19</v>
          </cell>
          <cell r="D319" t="str">
            <v>Equalization Reserves (German Accntng)</v>
          </cell>
          <cell r="J319">
            <v>0</v>
          </cell>
          <cell r="K319">
            <v>0</v>
          </cell>
          <cell r="L319">
            <v>0</v>
          </cell>
          <cell r="M319">
            <v>0</v>
          </cell>
        </row>
        <row r="320">
          <cell r="B320">
            <v>20</v>
          </cell>
          <cell r="D320" t="str">
            <v>Rückstellung for Beitragsrückerstattung (German L/H Bonus Reserves)</v>
          </cell>
          <cell r="J320">
            <v>0</v>
          </cell>
          <cell r="K320">
            <v>0</v>
          </cell>
          <cell r="L320" t="str">
            <v>N/A</v>
          </cell>
          <cell r="M320">
            <v>0</v>
          </cell>
        </row>
        <row r="321">
          <cell r="B321">
            <v>21</v>
          </cell>
          <cell r="D321" t="str">
            <v>Contingency Reserves (French or Swiss Accntng)</v>
          </cell>
          <cell r="J321">
            <v>0</v>
          </cell>
          <cell r="K321">
            <v>0</v>
          </cell>
          <cell r="L321">
            <v>0</v>
          </cell>
          <cell r="M321">
            <v>0</v>
          </cell>
        </row>
        <row r="322">
          <cell r="B322">
            <v>22</v>
          </cell>
          <cell r="D322" t="str">
            <v>DAC Equity (Statutory Accounting,HGB) PC Only</v>
          </cell>
          <cell r="J322">
            <v>0</v>
          </cell>
          <cell r="K322">
            <v>0</v>
          </cell>
          <cell r="L322">
            <v>0</v>
          </cell>
          <cell r="M322">
            <v>0</v>
          </cell>
        </row>
        <row r="323">
          <cell r="B323">
            <v>23</v>
          </cell>
          <cell r="D323" t="str">
            <v>Loss Reserve Equity</v>
          </cell>
          <cell r="J323">
            <v>0</v>
          </cell>
          <cell r="K323">
            <v>0</v>
          </cell>
          <cell r="L323">
            <v>0</v>
          </cell>
          <cell r="M323">
            <v>0</v>
          </cell>
        </row>
        <row r="324">
          <cell r="B324">
            <v>24</v>
          </cell>
          <cell r="D324" t="str">
            <v xml:space="preserve">Convertible Bond Equity </v>
          </cell>
          <cell r="J324">
            <v>0</v>
          </cell>
          <cell r="K324">
            <v>0</v>
          </cell>
          <cell r="L324" t="str">
            <v>N/A</v>
          </cell>
          <cell r="M324">
            <v>0</v>
          </cell>
        </row>
        <row r="325">
          <cell r="B325">
            <v>25</v>
          </cell>
          <cell r="D325" t="str">
            <v xml:space="preserve">Asset Equity - Affiliates and Participations </v>
          </cell>
          <cell r="J325">
            <v>0</v>
          </cell>
          <cell r="K325">
            <v>0</v>
          </cell>
          <cell r="L325">
            <v>0</v>
          </cell>
          <cell r="M325">
            <v>0</v>
          </cell>
        </row>
        <row r="326">
          <cell r="B326">
            <v>26</v>
          </cell>
          <cell r="D326" t="str">
            <v>Asset Equity - Bonds (Non-Affiliated)</v>
          </cell>
          <cell r="J326">
            <v>0</v>
          </cell>
          <cell r="K326">
            <v>0</v>
          </cell>
          <cell r="L326">
            <v>0</v>
          </cell>
          <cell r="M326">
            <v>0</v>
          </cell>
        </row>
        <row r="327">
          <cell r="B327">
            <v>27</v>
          </cell>
          <cell r="D327" t="str">
            <v>Asset Equity - Equity (Non-Affiliated)</v>
          </cell>
          <cell r="J327">
            <v>0</v>
          </cell>
          <cell r="K327">
            <v>0</v>
          </cell>
          <cell r="L327">
            <v>0</v>
          </cell>
          <cell r="M327">
            <v>0</v>
          </cell>
        </row>
        <row r="328">
          <cell r="B328">
            <v>28</v>
          </cell>
          <cell r="D328" t="str">
            <v xml:space="preserve">Asset Equity - Real Estate </v>
          </cell>
          <cell r="J328">
            <v>0</v>
          </cell>
          <cell r="K328">
            <v>0</v>
          </cell>
          <cell r="L328">
            <v>0</v>
          </cell>
          <cell r="M328">
            <v>0</v>
          </cell>
        </row>
        <row r="329">
          <cell r="B329">
            <v>29</v>
          </cell>
          <cell r="D329" t="str">
            <v>Asset Equity - Other</v>
          </cell>
          <cell r="J329">
            <v>0</v>
          </cell>
          <cell r="K329">
            <v>0</v>
          </cell>
          <cell r="L329">
            <v>0</v>
          </cell>
          <cell r="M329">
            <v>0</v>
          </cell>
        </row>
        <row r="330">
          <cell r="B330">
            <v>30</v>
          </cell>
          <cell r="D330" t="str">
            <v>Other Taxable Adjustments</v>
          </cell>
          <cell r="J330">
            <v>0</v>
          </cell>
          <cell r="K330">
            <v>0</v>
          </cell>
          <cell r="L330">
            <v>0</v>
          </cell>
          <cell r="M330">
            <v>0</v>
          </cell>
        </row>
        <row r="331">
          <cell r="B331">
            <v>31</v>
          </cell>
          <cell r="D331" t="str">
            <v>Other NON-Taxable Adjustments (i.e. minority interests, etc)</v>
          </cell>
          <cell r="J331">
            <v>0</v>
          </cell>
          <cell r="K331">
            <v>0</v>
          </cell>
          <cell r="L331" t="str">
            <v>N/A</v>
          </cell>
          <cell r="M331">
            <v>0</v>
          </cell>
        </row>
        <row r="332">
          <cell r="B332">
            <v>32</v>
          </cell>
          <cell r="E332" t="str">
            <v>Sub-total</v>
          </cell>
          <cell r="J332">
            <v>0</v>
          </cell>
          <cell r="K332">
            <v>0</v>
          </cell>
          <cell r="L332">
            <v>0</v>
          </cell>
          <cell r="M332">
            <v>0</v>
          </cell>
        </row>
        <row r="334">
          <cell r="B334">
            <v>33</v>
          </cell>
          <cell r="D334" t="str">
            <v xml:space="preserve">Intangible Assets (Goodwill + PVFP) </v>
          </cell>
          <cell r="J334">
            <v>0</v>
          </cell>
          <cell r="K334">
            <v>0</v>
          </cell>
          <cell r="L334" t="str">
            <v>N/A</v>
          </cell>
          <cell r="M334">
            <v>0</v>
          </cell>
        </row>
        <row r="335">
          <cell r="B335">
            <v>34</v>
          </cell>
          <cell r="D335" t="str">
            <v>Recent Loss - Net - (After-Taxes and Reinsurance)</v>
          </cell>
          <cell r="J335">
            <v>0</v>
          </cell>
          <cell r="K335">
            <v>0</v>
          </cell>
          <cell r="L335" t="str">
            <v>N/A</v>
          </cell>
          <cell r="M335">
            <v>0</v>
          </cell>
        </row>
        <row r="336">
          <cell r="B336">
            <v>35</v>
          </cell>
          <cell r="D336" t="str">
            <v>Net Catastrophe PML (After-Taxes and Reinsurance)</v>
          </cell>
          <cell r="J336">
            <v>0</v>
          </cell>
          <cell r="K336">
            <v>0</v>
          </cell>
          <cell r="L336">
            <v>0</v>
          </cell>
          <cell r="M336">
            <v>0</v>
          </cell>
        </row>
        <row r="337">
          <cell r="B337">
            <v>36</v>
          </cell>
          <cell r="D337" t="str">
            <v>Unearned Premium Capital Charge (P/C Only)</v>
          </cell>
          <cell r="J337">
            <v>0</v>
          </cell>
          <cell r="K337">
            <v>0</v>
          </cell>
          <cell r="L337" t="str">
            <v>N/A</v>
          </cell>
          <cell r="M337">
            <v>0</v>
          </cell>
        </row>
        <row r="338">
          <cell r="B338">
            <v>37</v>
          </cell>
          <cell r="D338" t="str">
            <v>DAC Charge under GAAP (Life Only)</v>
          </cell>
          <cell r="H338" t="str">
            <v>% Charge</v>
          </cell>
          <cell r="I338">
            <v>1</v>
          </cell>
          <cell r="J338">
            <v>0</v>
          </cell>
          <cell r="K338">
            <v>0</v>
          </cell>
          <cell r="L338" t="str">
            <v>N/A</v>
          </cell>
          <cell r="M338">
            <v>0</v>
          </cell>
        </row>
        <row r="339">
          <cell r="B339">
            <v>38</v>
          </cell>
          <cell r="D339" t="str">
            <v>Reduction to DAC Equity due to high Loss Ratio(P/C Only)</v>
          </cell>
          <cell r="J339">
            <v>0</v>
          </cell>
          <cell r="K339">
            <v>0</v>
          </cell>
          <cell r="L339">
            <v>0</v>
          </cell>
          <cell r="M339">
            <v>0</v>
          </cell>
        </row>
        <row r="340">
          <cell r="B340">
            <v>39</v>
          </cell>
          <cell r="D340" t="str">
            <v>Future Dividends</v>
          </cell>
          <cell r="J340">
            <v>0</v>
          </cell>
          <cell r="K340">
            <v>0</v>
          </cell>
          <cell r="L340" t="str">
            <v>N/A</v>
          </cell>
          <cell r="M340">
            <v>0</v>
          </cell>
        </row>
        <row r="341">
          <cell r="B341">
            <v>40</v>
          </cell>
          <cell r="D341" t="str">
            <v>Future Losses (D) (Defferred Taxes)</v>
          </cell>
          <cell r="J341">
            <v>0</v>
          </cell>
          <cell r="K341">
            <v>0</v>
          </cell>
          <cell r="L341" t="str">
            <v>N/A</v>
          </cell>
          <cell r="M341">
            <v>0</v>
          </cell>
        </row>
        <row r="342">
          <cell r="B342">
            <v>41</v>
          </cell>
          <cell r="D342" t="str">
            <v>Other Taxable Reductions to surplus</v>
          </cell>
          <cell r="J342">
            <v>0</v>
          </cell>
          <cell r="K342">
            <v>0</v>
          </cell>
          <cell r="L342">
            <v>0</v>
          </cell>
          <cell r="M342">
            <v>0</v>
          </cell>
        </row>
        <row r="344">
          <cell r="B344">
            <v>42</v>
          </cell>
          <cell r="C344" t="str">
            <v>Adjusted Surplus (APHS)</v>
          </cell>
          <cell r="J344">
            <v>0</v>
          </cell>
          <cell r="K344">
            <v>0</v>
          </cell>
          <cell r="L344">
            <v>0</v>
          </cell>
          <cell r="M344">
            <v>0</v>
          </cell>
        </row>
        <row r="346">
          <cell r="B346">
            <v>43</v>
          </cell>
          <cell r="G346" t="str">
            <v>(A)</v>
          </cell>
          <cell r="H346" t="str">
            <v>Calculated APHS/NRC</v>
          </cell>
          <cell r="M346">
            <v>0</v>
          </cell>
          <cell r="N346" t="str">
            <v>standard</v>
          </cell>
        </row>
        <row r="348">
          <cell r="B348" t="str">
            <v xml:space="preserve">    Implied Balance Sheet Strength - BCAR Guidelines:</v>
          </cell>
        </row>
        <row r="349">
          <cell r="B349" t="str">
            <v>A++</v>
          </cell>
          <cell r="C349">
            <v>175</v>
          </cell>
          <cell r="E349" t="str">
            <v xml:space="preserve">B    </v>
          </cell>
          <cell r="F349">
            <v>90</v>
          </cell>
          <cell r="G349" t="str">
            <v>Please remember that the BCAR result should be viewed in a flexible light, since a company's capitalization is only a portion of the company's overall makeup and only one of the tools available to AMB analysts.  A company's market profile, country risk, o</v>
          </cell>
        </row>
        <row r="350">
          <cell r="B350" t="str">
            <v xml:space="preserve">A+  </v>
          </cell>
          <cell r="C350">
            <v>160</v>
          </cell>
          <cell r="E350" t="str">
            <v xml:space="preserve">B-   </v>
          </cell>
          <cell r="F350">
            <v>80</v>
          </cell>
        </row>
        <row r="351">
          <cell r="B351" t="str">
            <v xml:space="preserve">A    </v>
          </cell>
          <cell r="C351">
            <v>145</v>
          </cell>
          <cell r="E351" t="str">
            <v>C++</v>
          </cell>
          <cell r="F351">
            <v>70</v>
          </cell>
        </row>
        <row r="352">
          <cell r="B352" t="str">
            <v xml:space="preserve">A-   </v>
          </cell>
          <cell r="C352">
            <v>130</v>
          </cell>
          <cell r="E352" t="str">
            <v xml:space="preserve">C+  </v>
          </cell>
          <cell r="F352">
            <v>60</v>
          </cell>
        </row>
        <row r="353">
          <cell r="B353" t="str">
            <v>B++</v>
          </cell>
          <cell r="C353">
            <v>115</v>
          </cell>
          <cell r="E353" t="str">
            <v xml:space="preserve">C    </v>
          </cell>
          <cell r="F353">
            <v>50</v>
          </cell>
        </row>
        <row r="354">
          <cell r="B354" t="str">
            <v xml:space="preserve">B+  </v>
          </cell>
          <cell r="C354">
            <v>100</v>
          </cell>
          <cell r="E354" t="str">
            <v xml:space="preserve">C-   </v>
          </cell>
          <cell r="F354">
            <v>40</v>
          </cell>
        </row>
        <row r="403">
          <cell r="B403" t="str">
            <v>Company Name:</v>
          </cell>
          <cell r="C403" t="str">
            <v>XYZ Sample</v>
          </cell>
          <cell r="J403" t="str">
            <v>Currency:</v>
          </cell>
          <cell r="K403" t="str">
            <v>US Dollars</v>
          </cell>
          <cell r="P403" t="str">
            <v>Page 1</v>
          </cell>
          <cell r="AA403" t="str">
            <v>Company Name:</v>
          </cell>
          <cell r="AC403" t="str">
            <v>XYZ Sample</v>
          </cell>
          <cell r="AL403" t="str">
            <v>Currency:</v>
          </cell>
          <cell r="AO403" t="str">
            <v>US Dollars</v>
          </cell>
          <cell r="AU403" t="str">
            <v>Summary Exhibit 1</v>
          </cell>
        </row>
        <row r="404">
          <cell r="B404" t="str">
            <v>AMB Number:</v>
          </cell>
          <cell r="C404" t="str">
            <v>99999</v>
          </cell>
          <cell r="J404" t="str">
            <v>Denomination:</v>
          </cell>
          <cell r="K404" t="str">
            <v>(000)s</v>
          </cell>
          <cell r="AA404" t="str">
            <v>AMB Number:</v>
          </cell>
          <cell r="AC404" t="str">
            <v>99999</v>
          </cell>
          <cell r="AL404" t="str">
            <v>Denomination:</v>
          </cell>
          <cell r="AO404" t="str">
            <v>(000)s</v>
          </cell>
        </row>
        <row r="405">
          <cell r="B405" t="str">
            <v>Analyst:</v>
          </cell>
          <cell r="C405" t="str">
            <v xml:space="preserve"> </v>
          </cell>
          <cell r="AA405" t="str">
            <v>Analyst:</v>
          </cell>
          <cell r="AC405" t="str">
            <v xml:space="preserve"> </v>
          </cell>
        </row>
        <row r="406">
          <cell r="AL406" t="str">
            <v>NET REQUIRED CAPITAL</v>
          </cell>
        </row>
        <row r="407">
          <cell r="B407" t="str">
            <v>NET REQUIRED CAPITAL:</v>
          </cell>
          <cell r="AJ407" t="str">
            <v>% of</v>
          </cell>
          <cell r="AM407" t="str">
            <v>% of</v>
          </cell>
          <cell r="AP407" t="str">
            <v>% of</v>
          </cell>
          <cell r="AS407" t="str">
            <v>% of</v>
          </cell>
          <cell r="AV407" t="str">
            <v>% of</v>
          </cell>
        </row>
        <row r="408">
          <cell r="F408" t="str">
            <v>Asset Risk:</v>
          </cell>
          <cell r="L408">
            <v>39813</v>
          </cell>
          <cell r="M408" t="str">
            <v>% of GRC</v>
          </cell>
          <cell r="AB408" t="str">
            <v>Asset Risk:</v>
          </cell>
          <cell r="AI408">
            <v>39813</v>
          </cell>
          <cell r="AJ408" t="str">
            <v>GRC</v>
          </cell>
          <cell r="AL408">
            <v>40178</v>
          </cell>
          <cell r="AM408" t="str">
            <v>GRC</v>
          </cell>
          <cell r="AO408">
            <v>40543</v>
          </cell>
          <cell r="AP408" t="str">
            <v>GRC</v>
          </cell>
          <cell r="AR408">
            <v>40908</v>
          </cell>
          <cell r="AS408" t="str">
            <v>GRC</v>
          </cell>
          <cell r="AU408">
            <v>41274</v>
          </cell>
          <cell r="AV408" t="str">
            <v>GRC</v>
          </cell>
        </row>
        <row r="409">
          <cell r="B409">
            <v>1</v>
          </cell>
          <cell r="F409" t="str">
            <v>(B1)</v>
          </cell>
          <cell r="G409" t="str">
            <v>Fixed Income Securities Risk (Page 2)</v>
          </cell>
          <cell r="L409">
            <v>0</v>
          </cell>
          <cell r="M409">
            <v>0</v>
          </cell>
          <cell r="AA409">
            <v>1</v>
          </cell>
          <cell r="AB409" t="str">
            <v>(B1)</v>
          </cell>
          <cell r="AC409" t="str">
            <v>Fixed Income Securities Risk</v>
          </cell>
          <cell r="AI409">
            <v>0</v>
          </cell>
          <cell r="AJ409">
            <v>0</v>
          </cell>
          <cell r="AL409">
            <v>0</v>
          </cell>
          <cell r="AM409">
            <v>0</v>
          </cell>
          <cell r="AO409">
            <v>0</v>
          </cell>
          <cell r="AP409">
            <v>0</v>
          </cell>
          <cell r="AR409">
            <v>0</v>
          </cell>
          <cell r="AS409">
            <v>0</v>
          </cell>
          <cell r="AU409">
            <v>0</v>
          </cell>
          <cell r="AV409">
            <v>0</v>
          </cell>
        </row>
        <row r="410">
          <cell r="B410">
            <v>2</v>
          </cell>
          <cell r="F410" t="str">
            <v>(B2)</v>
          </cell>
          <cell r="G410" t="str">
            <v>Equity Securities Risk (Page 2)</v>
          </cell>
          <cell r="L410">
            <v>0</v>
          </cell>
          <cell r="M410">
            <v>0</v>
          </cell>
          <cell r="AA410">
            <v>2</v>
          </cell>
          <cell r="AB410" t="str">
            <v>(B2)</v>
          </cell>
          <cell r="AC410" t="str">
            <v>Equity Securities Risk</v>
          </cell>
          <cell r="AI410">
            <v>0</v>
          </cell>
          <cell r="AJ410">
            <v>0</v>
          </cell>
          <cell r="AL410">
            <v>0</v>
          </cell>
          <cell r="AM410">
            <v>0</v>
          </cell>
          <cell r="AO410">
            <v>0</v>
          </cell>
          <cell r="AP410">
            <v>0</v>
          </cell>
          <cell r="AR410">
            <v>0</v>
          </cell>
          <cell r="AS410">
            <v>0</v>
          </cell>
          <cell r="AU410">
            <v>0</v>
          </cell>
          <cell r="AV410">
            <v>0</v>
          </cell>
        </row>
        <row r="411">
          <cell r="B411">
            <v>3</v>
          </cell>
          <cell r="I411" t="str">
            <v>Subtotal (B1 + B2)</v>
          </cell>
          <cell r="L411">
            <v>0</v>
          </cell>
          <cell r="M411">
            <v>0</v>
          </cell>
          <cell r="AA411">
            <v>3</v>
          </cell>
          <cell r="AE411" t="str">
            <v>Subtotal (B1 + B2)</v>
          </cell>
          <cell r="AI411">
            <v>0</v>
          </cell>
          <cell r="AJ411">
            <v>0</v>
          </cell>
          <cell r="AL411">
            <v>0</v>
          </cell>
          <cell r="AM411">
            <v>0</v>
          </cell>
          <cell r="AO411">
            <v>0</v>
          </cell>
          <cell r="AP411">
            <v>0</v>
          </cell>
          <cell r="AR411">
            <v>0</v>
          </cell>
          <cell r="AS411">
            <v>0</v>
          </cell>
          <cell r="AU411">
            <v>0</v>
          </cell>
          <cell r="AV411">
            <v>0</v>
          </cell>
        </row>
        <row r="412">
          <cell r="B412">
            <v>4</v>
          </cell>
          <cell r="F412" t="str">
            <v>(B3)</v>
          </cell>
          <cell r="G412" t="str">
            <v>Interest Rate Risk (Page 3)</v>
          </cell>
          <cell r="L412">
            <v>0</v>
          </cell>
          <cell r="M412">
            <v>0</v>
          </cell>
          <cell r="AA412">
            <v>4</v>
          </cell>
          <cell r="AB412" t="str">
            <v>(B3)</v>
          </cell>
          <cell r="AC412" t="str">
            <v>Interest Rate Risk</v>
          </cell>
          <cell r="AI412">
            <v>0</v>
          </cell>
          <cell r="AJ412">
            <v>0</v>
          </cell>
          <cell r="AL412">
            <v>0</v>
          </cell>
          <cell r="AM412">
            <v>0</v>
          </cell>
          <cell r="AO412">
            <v>0</v>
          </cell>
          <cell r="AP412">
            <v>0</v>
          </cell>
          <cell r="AR412">
            <v>0</v>
          </cell>
          <cell r="AS412">
            <v>0</v>
          </cell>
          <cell r="AU412">
            <v>0</v>
          </cell>
          <cell r="AV412">
            <v>0</v>
          </cell>
        </row>
        <row r="413">
          <cell r="B413">
            <v>5</v>
          </cell>
          <cell r="I413" t="str">
            <v>Total Investment Risk (B1 + B2 +B3)</v>
          </cell>
          <cell r="L413">
            <v>0</v>
          </cell>
          <cell r="M413">
            <v>0</v>
          </cell>
          <cell r="AA413">
            <v>5</v>
          </cell>
          <cell r="AE413" t="str">
            <v>Total Investment Risk (B1 + B2 +B3)</v>
          </cell>
          <cell r="AI413">
            <v>0</v>
          </cell>
          <cell r="AJ413">
            <v>0</v>
          </cell>
          <cell r="AL413">
            <v>0</v>
          </cell>
          <cell r="AM413">
            <v>0</v>
          </cell>
          <cell r="AO413">
            <v>0</v>
          </cell>
          <cell r="AP413">
            <v>0</v>
          </cell>
          <cell r="AR413">
            <v>0</v>
          </cell>
          <cell r="AS413">
            <v>0</v>
          </cell>
          <cell r="AU413">
            <v>0</v>
          </cell>
          <cell r="AV413">
            <v>0</v>
          </cell>
        </row>
        <row r="414">
          <cell r="B414">
            <v>6</v>
          </cell>
          <cell r="F414" t="str">
            <v>(B4)</v>
          </cell>
          <cell r="G414" t="str">
            <v>Credit Risk (Page 4)</v>
          </cell>
          <cell r="L414">
            <v>0</v>
          </cell>
          <cell r="M414">
            <v>0</v>
          </cell>
          <cell r="AA414">
            <v>6</v>
          </cell>
          <cell r="AB414" t="str">
            <v>(B4)</v>
          </cell>
          <cell r="AC414" t="str">
            <v>Credit Risk</v>
          </cell>
          <cell r="AI414">
            <v>0</v>
          </cell>
          <cell r="AJ414">
            <v>0</v>
          </cell>
          <cell r="AL414">
            <v>0</v>
          </cell>
          <cell r="AM414">
            <v>0</v>
          </cell>
          <cell r="AO414">
            <v>0</v>
          </cell>
          <cell r="AP414">
            <v>0</v>
          </cell>
          <cell r="AR414">
            <v>0</v>
          </cell>
          <cell r="AS414">
            <v>0</v>
          </cell>
          <cell r="AU414">
            <v>0</v>
          </cell>
          <cell r="AV414">
            <v>0</v>
          </cell>
        </row>
        <row r="415">
          <cell r="B415">
            <v>7</v>
          </cell>
          <cell r="I415" t="str">
            <v>Total Asset Risk (B1 + B2 + B3 + B4)</v>
          </cell>
          <cell r="L415">
            <v>0</v>
          </cell>
          <cell r="M415">
            <v>0</v>
          </cell>
          <cell r="AA415">
            <v>7</v>
          </cell>
          <cell r="AE415" t="str">
            <v>Total Asset Risk (B1 + B2 + B3 + B4)</v>
          </cell>
          <cell r="AI415">
            <v>0</v>
          </cell>
          <cell r="AJ415">
            <v>0</v>
          </cell>
          <cell r="AL415">
            <v>0</v>
          </cell>
          <cell r="AM415">
            <v>0</v>
          </cell>
          <cell r="AO415">
            <v>0</v>
          </cell>
          <cell r="AP415">
            <v>0</v>
          </cell>
          <cell r="AR415">
            <v>0</v>
          </cell>
          <cell r="AS415">
            <v>0</v>
          </cell>
          <cell r="AU415">
            <v>0</v>
          </cell>
          <cell r="AV415">
            <v>0</v>
          </cell>
        </row>
        <row r="417">
          <cell r="F417" t="str">
            <v>Underwriting Risk</v>
          </cell>
          <cell r="AB417" t="str">
            <v>Underwriting Risk</v>
          </cell>
        </row>
        <row r="418">
          <cell r="J418" t="str">
            <v>P/C</v>
          </cell>
          <cell r="K418" t="str">
            <v>L/H</v>
          </cell>
          <cell r="L418" t="str">
            <v>Combined</v>
          </cell>
        </row>
        <row r="419">
          <cell r="B419">
            <v>8</v>
          </cell>
          <cell r="F419" t="str">
            <v>(B5)</v>
          </cell>
          <cell r="G419" t="str">
            <v>Net Loss and LAE Reserve Risk (Pages 5 &amp; 6)</v>
          </cell>
          <cell r="J419">
            <v>0</v>
          </cell>
          <cell r="K419">
            <v>0</v>
          </cell>
          <cell r="L419">
            <v>0</v>
          </cell>
          <cell r="M419">
            <v>0</v>
          </cell>
          <cell r="AA419">
            <v>8</v>
          </cell>
          <cell r="AB419" t="str">
            <v>(B5)</v>
          </cell>
          <cell r="AC419" t="str">
            <v>Net Loss and LAE Reserve Risk</v>
          </cell>
          <cell r="AI419">
            <v>0</v>
          </cell>
          <cell r="AJ419">
            <v>0</v>
          </cell>
          <cell r="AL419">
            <v>0</v>
          </cell>
          <cell r="AM419">
            <v>0</v>
          </cell>
          <cell r="AO419">
            <v>0</v>
          </cell>
          <cell r="AP419">
            <v>0</v>
          </cell>
          <cell r="AR419">
            <v>0</v>
          </cell>
          <cell r="AS419">
            <v>0</v>
          </cell>
          <cell r="AU419">
            <v>0</v>
          </cell>
          <cell r="AV419">
            <v>0</v>
          </cell>
        </row>
        <row r="420">
          <cell r="B420">
            <v>9</v>
          </cell>
          <cell r="F420" t="str">
            <v>(B6)</v>
          </cell>
          <cell r="G420" t="str">
            <v>Net Premium Risk (Page 7)</v>
          </cell>
          <cell r="J420">
            <v>0</v>
          </cell>
          <cell r="K420">
            <v>0</v>
          </cell>
          <cell r="L420">
            <v>0</v>
          </cell>
          <cell r="M420">
            <v>0</v>
          </cell>
          <cell r="AA420">
            <v>9</v>
          </cell>
          <cell r="AB420" t="str">
            <v>(B6)</v>
          </cell>
          <cell r="AC420" t="str">
            <v>Net Premium Risk</v>
          </cell>
          <cell r="AI420">
            <v>0</v>
          </cell>
          <cell r="AJ420">
            <v>0</v>
          </cell>
          <cell r="AL420">
            <v>0</v>
          </cell>
          <cell r="AM420">
            <v>0</v>
          </cell>
          <cell r="AO420">
            <v>0</v>
          </cell>
          <cell r="AP420">
            <v>0</v>
          </cell>
          <cell r="AR420">
            <v>0</v>
          </cell>
          <cell r="AS420">
            <v>0</v>
          </cell>
          <cell r="AU420">
            <v>0</v>
          </cell>
          <cell r="AV420">
            <v>0</v>
          </cell>
        </row>
        <row r="421">
          <cell r="B421">
            <v>10</v>
          </cell>
          <cell r="I421" t="str">
            <v>Total Underwriting Risk (B5 + B6)</v>
          </cell>
          <cell r="L421">
            <v>0</v>
          </cell>
          <cell r="M421">
            <v>0</v>
          </cell>
          <cell r="AA421">
            <v>10</v>
          </cell>
          <cell r="AE421" t="str">
            <v>Total Underwriting Risk (B5 + B6)</v>
          </cell>
          <cell r="AI421">
            <v>0</v>
          </cell>
          <cell r="AJ421">
            <v>0</v>
          </cell>
          <cell r="AL421">
            <v>0</v>
          </cell>
          <cell r="AM421">
            <v>0</v>
          </cell>
          <cell r="AO421">
            <v>0</v>
          </cell>
          <cell r="AP421">
            <v>0</v>
          </cell>
          <cell r="AR421">
            <v>0</v>
          </cell>
          <cell r="AS421">
            <v>0</v>
          </cell>
          <cell r="AU421">
            <v>0</v>
          </cell>
          <cell r="AV421">
            <v>0</v>
          </cell>
        </row>
        <row r="422">
          <cell r="B422">
            <v>11</v>
          </cell>
          <cell r="F422" t="str">
            <v>(B7)</v>
          </cell>
          <cell r="G422" t="str">
            <v>Business Risk (Page 8)</v>
          </cell>
          <cell r="L422">
            <v>0</v>
          </cell>
          <cell r="M422">
            <v>0</v>
          </cell>
          <cell r="AA422">
            <v>11</v>
          </cell>
          <cell r="AB422" t="str">
            <v>(B7)</v>
          </cell>
          <cell r="AC422" t="str">
            <v>Business Risk</v>
          </cell>
          <cell r="AI422">
            <v>0</v>
          </cell>
          <cell r="AJ422">
            <v>0</v>
          </cell>
          <cell r="AL422">
            <v>0</v>
          </cell>
          <cell r="AM422">
            <v>0</v>
          </cell>
          <cell r="AO422">
            <v>0</v>
          </cell>
          <cell r="AP422">
            <v>0</v>
          </cell>
          <cell r="AR422">
            <v>0</v>
          </cell>
          <cell r="AS422">
            <v>0</v>
          </cell>
          <cell r="AU422">
            <v>0</v>
          </cell>
          <cell r="AV422">
            <v>0</v>
          </cell>
        </row>
        <row r="423">
          <cell r="B423">
            <v>12</v>
          </cell>
          <cell r="G423" t="str">
            <v xml:space="preserve">       Gross Required Capital (GRC)  (B1 + B2 + B3 + B4 + B5 + B6 + B7 + B8)</v>
          </cell>
          <cell r="L423">
            <v>0</v>
          </cell>
          <cell r="M423">
            <v>0</v>
          </cell>
          <cell r="AA423">
            <v>12</v>
          </cell>
          <cell r="AC423" t="str">
            <v>Gross Required Capital (GRC)</v>
          </cell>
          <cell r="AI423">
            <v>0</v>
          </cell>
          <cell r="AJ423">
            <v>0</v>
          </cell>
          <cell r="AL423">
            <v>0</v>
          </cell>
          <cell r="AM423">
            <v>0</v>
          </cell>
          <cell r="AO423">
            <v>0</v>
          </cell>
          <cell r="AP423">
            <v>0</v>
          </cell>
          <cell r="AR423">
            <v>0</v>
          </cell>
          <cell r="AS423">
            <v>0</v>
          </cell>
          <cell r="AU423">
            <v>0</v>
          </cell>
          <cell r="AV423">
            <v>0</v>
          </cell>
        </row>
        <row r="424">
          <cell r="B424">
            <v>13</v>
          </cell>
          <cell r="G424" t="str">
            <v xml:space="preserve">        Less: Covariance Adjustment</v>
          </cell>
          <cell r="L424">
            <v>0</v>
          </cell>
          <cell r="M424">
            <v>0</v>
          </cell>
          <cell r="AA424">
            <v>13</v>
          </cell>
          <cell r="AC424" t="str">
            <v>Less: Covariance Adjustment</v>
          </cell>
          <cell r="AI424">
            <v>0</v>
          </cell>
          <cell r="AJ424">
            <v>0</v>
          </cell>
          <cell r="AL424">
            <v>0</v>
          </cell>
          <cell r="AM424">
            <v>0</v>
          </cell>
          <cell r="AO424">
            <v>0</v>
          </cell>
          <cell r="AP424">
            <v>0</v>
          </cell>
          <cell r="AR424">
            <v>0</v>
          </cell>
          <cell r="AS424">
            <v>0</v>
          </cell>
          <cell r="AU424">
            <v>0</v>
          </cell>
          <cell r="AV424">
            <v>0</v>
          </cell>
        </row>
        <row r="425">
          <cell r="B425">
            <v>14</v>
          </cell>
          <cell r="G425" t="str">
            <v xml:space="preserve">     Net Required Capital</v>
          </cell>
          <cell r="L425">
            <v>0</v>
          </cell>
          <cell r="M425">
            <v>0</v>
          </cell>
          <cell r="AA425">
            <v>14</v>
          </cell>
          <cell r="AC425" t="str">
            <v>Net Required Capital</v>
          </cell>
          <cell r="AI425">
            <v>0</v>
          </cell>
          <cell r="AJ425">
            <v>0</v>
          </cell>
          <cell r="AL425">
            <v>0</v>
          </cell>
          <cell r="AM425">
            <v>0</v>
          </cell>
          <cell r="AO425">
            <v>0</v>
          </cell>
          <cell r="AP425">
            <v>0</v>
          </cell>
          <cell r="AR425">
            <v>0</v>
          </cell>
          <cell r="AS425">
            <v>0</v>
          </cell>
          <cell r="AU425">
            <v>0</v>
          </cell>
          <cell r="AV425">
            <v>0</v>
          </cell>
        </row>
        <row r="428">
          <cell r="B428" t="str">
            <v>Adjusted Surplus Recap (APHS):</v>
          </cell>
          <cell r="J428">
            <v>39813</v>
          </cell>
          <cell r="AL428" t="str">
            <v>Adjusted Policyholder Surplus</v>
          </cell>
        </row>
        <row r="429">
          <cell r="J429" t="str">
            <v>Baseline</v>
          </cell>
          <cell r="K429" t="str">
            <v>Adjustment</v>
          </cell>
          <cell r="L429" t="str">
            <v>Tax Adjustment</v>
          </cell>
          <cell r="M429" t="str">
            <v>Total</v>
          </cell>
          <cell r="N429" t="str">
            <v>Explanation of Adjustments</v>
          </cell>
          <cell r="AI429">
            <v>39813</v>
          </cell>
          <cell r="AL429">
            <v>40178</v>
          </cell>
          <cell r="AO429">
            <v>40543</v>
          </cell>
          <cell r="AR429">
            <v>40908</v>
          </cell>
          <cell r="AU429">
            <v>41274</v>
          </cell>
        </row>
        <row r="430">
          <cell r="B430">
            <v>15</v>
          </cell>
          <cell r="D430" t="str">
            <v>Reported Surplus</v>
          </cell>
          <cell r="J430">
            <v>0</v>
          </cell>
          <cell r="K430">
            <v>0</v>
          </cell>
          <cell r="L430" t="str">
            <v>N/A</v>
          </cell>
          <cell r="M430">
            <v>0</v>
          </cell>
          <cell r="N430" t="str">
            <v xml:space="preserve"> </v>
          </cell>
          <cell r="AA430">
            <v>15</v>
          </cell>
          <cell r="AB430" t="str">
            <v>Reported Surplus</v>
          </cell>
          <cell r="AI430">
            <v>0</v>
          </cell>
          <cell r="AL430">
            <v>0</v>
          </cell>
          <cell r="AO430">
            <v>0</v>
          </cell>
          <cell r="AR430">
            <v>0</v>
          </cell>
          <cell r="AU430">
            <v>0</v>
          </cell>
        </row>
        <row r="431">
          <cell r="B431">
            <v>16</v>
          </cell>
          <cell r="D431" t="str">
            <v>Capital Contribution</v>
          </cell>
          <cell r="J431">
            <v>0</v>
          </cell>
          <cell r="K431">
            <v>0</v>
          </cell>
          <cell r="L431" t="str">
            <v>N/A</v>
          </cell>
          <cell r="M431">
            <v>0</v>
          </cell>
          <cell r="N431" t="str">
            <v xml:space="preserve"> </v>
          </cell>
          <cell r="AA431">
            <v>16</v>
          </cell>
          <cell r="AB431" t="str">
            <v>Capital Contribution</v>
          </cell>
          <cell r="AI431">
            <v>0</v>
          </cell>
          <cell r="AL431">
            <v>0</v>
          </cell>
          <cell r="AO431">
            <v>0</v>
          </cell>
          <cell r="AR431">
            <v>0</v>
          </cell>
          <cell r="AU431">
            <v>0</v>
          </cell>
        </row>
        <row r="432">
          <cell r="B432">
            <v>17</v>
          </cell>
          <cell r="D432" t="str">
            <v>Pro Forma Reported PHS</v>
          </cell>
          <cell r="J432">
            <v>0</v>
          </cell>
          <cell r="K432">
            <v>0</v>
          </cell>
          <cell r="L432" t="str">
            <v>N/A</v>
          </cell>
          <cell r="M432">
            <v>0</v>
          </cell>
          <cell r="AA432">
            <v>17</v>
          </cell>
          <cell r="AB432" t="str">
            <v>Pro Forma Reported PHS</v>
          </cell>
          <cell r="AI432">
            <v>0</v>
          </cell>
          <cell r="AL432">
            <v>0</v>
          </cell>
          <cell r="AO432">
            <v>0</v>
          </cell>
          <cell r="AR432">
            <v>0</v>
          </cell>
          <cell r="AU432">
            <v>0</v>
          </cell>
        </row>
        <row r="434">
          <cell r="B434">
            <v>18</v>
          </cell>
          <cell r="D434" t="str">
            <v>Liquidity Reserves (French Accntng)</v>
          </cell>
          <cell r="J434">
            <v>0</v>
          </cell>
          <cell r="K434">
            <v>0</v>
          </cell>
          <cell r="L434">
            <v>0</v>
          </cell>
          <cell r="M434">
            <v>0</v>
          </cell>
          <cell r="N434" t="str">
            <v xml:space="preserve"> </v>
          </cell>
          <cell r="AA434">
            <v>18</v>
          </cell>
          <cell r="AB434" t="str">
            <v>Liquidity Reserves (French Accntng)</v>
          </cell>
          <cell r="AI434">
            <v>0</v>
          </cell>
          <cell r="AL434">
            <v>0</v>
          </cell>
          <cell r="AO434">
            <v>0</v>
          </cell>
          <cell r="AR434">
            <v>0</v>
          </cell>
          <cell r="AU434">
            <v>0</v>
          </cell>
        </row>
        <row r="435">
          <cell r="B435">
            <v>19</v>
          </cell>
          <cell r="D435" t="str">
            <v>Equalization Reserves (German Accntng)</v>
          </cell>
          <cell r="J435">
            <v>0</v>
          </cell>
          <cell r="K435">
            <v>0</v>
          </cell>
          <cell r="L435">
            <v>0</v>
          </cell>
          <cell r="M435">
            <v>0</v>
          </cell>
          <cell r="N435" t="str">
            <v xml:space="preserve"> </v>
          </cell>
          <cell r="AA435">
            <v>19</v>
          </cell>
          <cell r="AB435" t="str">
            <v>Equalization Reserves (German Accntng)</v>
          </cell>
          <cell r="AI435">
            <v>0</v>
          </cell>
          <cell r="AL435">
            <v>0</v>
          </cell>
          <cell r="AO435">
            <v>0</v>
          </cell>
          <cell r="AR435">
            <v>0</v>
          </cell>
          <cell r="AU435">
            <v>0</v>
          </cell>
        </row>
        <row r="436">
          <cell r="B436">
            <v>20</v>
          </cell>
          <cell r="D436" t="str">
            <v>Rückstellung for Beitragsrückerstattung (German L/H Bonus Reserves)</v>
          </cell>
          <cell r="J436">
            <v>0</v>
          </cell>
          <cell r="K436">
            <v>0</v>
          </cell>
          <cell r="L436" t="str">
            <v>N/A</v>
          </cell>
          <cell r="M436">
            <v>0</v>
          </cell>
          <cell r="N436" t="str">
            <v xml:space="preserve"> </v>
          </cell>
          <cell r="AA436">
            <v>20</v>
          </cell>
          <cell r="AB436" t="str">
            <v>Rückstellung for Beitragsrückerstattung (German L/H Bonus Reserves)</v>
          </cell>
          <cell r="AI436">
            <v>0</v>
          </cell>
          <cell r="AL436">
            <v>0</v>
          </cell>
          <cell r="AO436">
            <v>0</v>
          </cell>
          <cell r="AR436">
            <v>0</v>
          </cell>
          <cell r="AU436">
            <v>0</v>
          </cell>
        </row>
        <row r="437">
          <cell r="B437">
            <v>21</v>
          </cell>
          <cell r="D437" t="str">
            <v>Contingency Reserves (French or Swiss Accntng)</v>
          </cell>
          <cell r="J437">
            <v>0</v>
          </cell>
          <cell r="K437">
            <v>0</v>
          </cell>
          <cell r="L437">
            <v>0</v>
          </cell>
          <cell r="M437">
            <v>0</v>
          </cell>
          <cell r="N437" t="str">
            <v xml:space="preserve"> </v>
          </cell>
          <cell r="AA437">
            <v>21</v>
          </cell>
          <cell r="AB437" t="str">
            <v>Contingency Reserves (French or Swiss Accntng)</v>
          </cell>
          <cell r="AI437">
            <v>0</v>
          </cell>
          <cell r="AL437">
            <v>0</v>
          </cell>
          <cell r="AO437">
            <v>0</v>
          </cell>
          <cell r="AR437">
            <v>0</v>
          </cell>
          <cell r="AU437">
            <v>0</v>
          </cell>
        </row>
        <row r="438">
          <cell r="B438">
            <v>22</v>
          </cell>
          <cell r="D438" t="str">
            <v>DAC Equity (Statutory Accounting,HGB) PC Only</v>
          </cell>
          <cell r="J438">
            <v>0</v>
          </cell>
          <cell r="K438">
            <v>0</v>
          </cell>
          <cell r="L438">
            <v>0</v>
          </cell>
          <cell r="M438">
            <v>0</v>
          </cell>
          <cell r="N438" t="str">
            <v xml:space="preserve"> </v>
          </cell>
          <cell r="AA438">
            <v>22</v>
          </cell>
          <cell r="AB438" t="str">
            <v>DAC Equity (Statutory Accounting,HGB) PC Only</v>
          </cell>
          <cell r="AI438">
            <v>0</v>
          </cell>
          <cell r="AL438">
            <v>0</v>
          </cell>
          <cell r="AO438">
            <v>0</v>
          </cell>
          <cell r="AR438">
            <v>0</v>
          </cell>
          <cell r="AU438">
            <v>0</v>
          </cell>
        </row>
        <row r="439">
          <cell r="B439">
            <v>23</v>
          </cell>
          <cell r="D439" t="str">
            <v>Loss Reserve Equity</v>
          </cell>
          <cell r="J439">
            <v>0</v>
          </cell>
          <cell r="K439">
            <v>0</v>
          </cell>
          <cell r="L439">
            <v>0</v>
          </cell>
          <cell r="M439">
            <v>0</v>
          </cell>
          <cell r="N439" t="str">
            <v xml:space="preserve"> </v>
          </cell>
          <cell r="AA439">
            <v>23</v>
          </cell>
          <cell r="AB439" t="str">
            <v>Loss Reserve Equity</v>
          </cell>
          <cell r="AI439">
            <v>0</v>
          </cell>
          <cell r="AL439">
            <v>0</v>
          </cell>
          <cell r="AO439">
            <v>0</v>
          </cell>
          <cell r="AR439">
            <v>0</v>
          </cell>
          <cell r="AU439">
            <v>0</v>
          </cell>
        </row>
        <row r="440">
          <cell r="B440">
            <v>24</v>
          </cell>
          <cell r="D440" t="str">
            <v xml:space="preserve">Convertible Bond Equity </v>
          </cell>
          <cell r="J440">
            <v>0</v>
          </cell>
          <cell r="K440">
            <v>0</v>
          </cell>
          <cell r="L440" t="str">
            <v>N/A</v>
          </cell>
          <cell r="M440">
            <v>0</v>
          </cell>
          <cell r="N440" t="str">
            <v xml:space="preserve"> </v>
          </cell>
          <cell r="AA440">
            <v>24</v>
          </cell>
          <cell r="AB440" t="str">
            <v xml:space="preserve">Convertible Bond Equity </v>
          </cell>
          <cell r="AI440">
            <v>0</v>
          </cell>
          <cell r="AL440">
            <v>0</v>
          </cell>
          <cell r="AO440">
            <v>0</v>
          </cell>
          <cell r="AR440">
            <v>0</v>
          </cell>
          <cell r="AU440">
            <v>0</v>
          </cell>
        </row>
        <row r="441">
          <cell r="B441">
            <v>25</v>
          </cell>
          <cell r="D441" t="str">
            <v xml:space="preserve">Asset Equity - Affiliates and Participations </v>
          </cell>
          <cell r="J441">
            <v>0</v>
          </cell>
          <cell r="K441">
            <v>0</v>
          </cell>
          <cell r="L441">
            <v>0</v>
          </cell>
          <cell r="M441">
            <v>0</v>
          </cell>
          <cell r="N441" t="str">
            <v xml:space="preserve"> </v>
          </cell>
          <cell r="AA441">
            <v>25</v>
          </cell>
          <cell r="AB441" t="str">
            <v xml:space="preserve">Asset Equity - Affiliates and Participations </v>
          </cell>
          <cell r="AI441">
            <v>0</v>
          </cell>
          <cell r="AL441">
            <v>0</v>
          </cell>
          <cell r="AO441">
            <v>0</v>
          </cell>
          <cell r="AR441">
            <v>0</v>
          </cell>
          <cell r="AU441">
            <v>0</v>
          </cell>
        </row>
        <row r="442">
          <cell r="B442">
            <v>26</v>
          </cell>
          <cell r="D442" t="str">
            <v>Asset Equity - Bonds (Non-Affiliated)</v>
          </cell>
          <cell r="J442">
            <v>0</v>
          </cell>
          <cell r="K442">
            <v>0</v>
          </cell>
          <cell r="L442">
            <v>0</v>
          </cell>
          <cell r="M442">
            <v>0</v>
          </cell>
          <cell r="N442" t="str">
            <v xml:space="preserve"> </v>
          </cell>
          <cell r="AA442">
            <v>26</v>
          </cell>
          <cell r="AB442" t="str">
            <v>Asset Equity - Bonds (Non-Affiliated)</v>
          </cell>
          <cell r="AI442">
            <v>0</v>
          </cell>
          <cell r="AL442">
            <v>0</v>
          </cell>
          <cell r="AO442">
            <v>0</v>
          </cell>
          <cell r="AR442">
            <v>0</v>
          </cell>
          <cell r="AU442">
            <v>0</v>
          </cell>
        </row>
        <row r="443">
          <cell r="B443">
            <v>27</v>
          </cell>
          <cell r="D443" t="str">
            <v>Asset Equity - Equity (Non-Affiliated)</v>
          </cell>
          <cell r="J443">
            <v>0</v>
          </cell>
          <cell r="K443">
            <v>0</v>
          </cell>
          <cell r="L443">
            <v>0</v>
          </cell>
          <cell r="M443">
            <v>0</v>
          </cell>
          <cell r="N443" t="str">
            <v xml:space="preserve"> </v>
          </cell>
          <cell r="AA443">
            <v>27</v>
          </cell>
          <cell r="AB443" t="str">
            <v>Asset Equity - Equity (Non-Affiliated)</v>
          </cell>
          <cell r="AI443">
            <v>0</v>
          </cell>
          <cell r="AL443">
            <v>0</v>
          </cell>
          <cell r="AO443">
            <v>0</v>
          </cell>
          <cell r="AR443">
            <v>0</v>
          </cell>
          <cell r="AU443">
            <v>0</v>
          </cell>
        </row>
        <row r="444">
          <cell r="B444">
            <v>28</v>
          </cell>
          <cell r="D444" t="str">
            <v xml:space="preserve">Asset Equity - Real Estate </v>
          </cell>
          <cell r="J444">
            <v>0</v>
          </cell>
          <cell r="K444">
            <v>0</v>
          </cell>
          <cell r="L444">
            <v>0</v>
          </cell>
          <cell r="M444">
            <v>0</v>
          </cell>
          <cell r="N444" t="str">
            <v xml:space="preserve"> </v>
          </cell>
          <cell r="AA444">
            <v>28</v>
          </cell>
          <cell r="AB444" t="str">
            <v xml:space="preserve">Asset Equity - Real Estate </v>
          </cell>
          <cell r="AI444">
            <v>0</v>
          </cell>
          <cell r="AL444">
            <v>0</v>
          </cell>
          <cell r="AO444">
            <v>0</v>
          </cell>
          <cell r="AR444">
            <v>0</v>
          </cell>
          <cell r="AU444">
            <v>0</v>
          </cell>
        </row>
        <row r="445">
          <cell r="B445">
            <v>29</v>
          </cell>
          <cell r="D445" t="str">
            <v>Asset Equity - Other</v>
          </cell>
          <cell r="J445">
            <v>0</v>
          </cell>
          <cell r="K445">
            <v>0</v>
          </cell>
          <cell r="L445">
            <v>0</v>
          </cell>
          <cell r="M445">
            <v>0</v>
          </cell>
          <cell r="N445" t="str">
            <v xml:space="preserve"> </v>
          </cell>
          <cell r="AA445">
            <v>29</v>
          </cell>
          <cell r="AB445" t="str">
            <v>Asset Equity - Other</v>
          </cell>
          <cell r="AI445">
            <v>0</v>
          </cell>
          <cell r="AL445">
            <v>0</v>
          </cell>
          <cell r="AO445">
            <v>0</v>
          </cell>
          <cell r="AR445">
            <v>0</v>
          </cell>
          <cell r="AU445">
            <v>0</v>
          </cell>
        </row>
        <row r="446">
          <cell r="B446">
            <v>30</v>
          </cell>
          <cell r="D446" t="str">
            <v>Other Taxable Adjustments</v>
          </cell>
          <cell r="J446">
            <v>0</v>
          </cell>
          <cell r="K446">
            <v>0</v>
          </cell>
          <cell r="L446">
            <v>0</v>
          </cell>
          <cell r="M446">
            <v>0</v>
          </cell>
          <cell r="N446" t="str">
            <v xml:space="preserve"> </v>
          </cell>
          <cell r="AA446">
            <v>30</v>
          </cell>
          <cell r="AB446" t="str">
            <v>Other Taxable Adjustments</v>
          </cell>
          <cell r="AI446">
            <v>0</v>
          </cell>
          <cell r="AL446">
            <v>0</v>
          </cell>
          <cell r="AO446">
            <v>0</v>
          </cell>
          <cell r="AR446">
            <v>0</v>
          </cell>
          <cell r="AU446">
            <v>0</v>
          </cell>
        </row>
        <row r="447">
          <cell r="B447">
            <v>31</v>
          </cell>
          <cell r="D447" t="str">
            <v>Other NON-Taxable Adjustments (i.e. minority interests, etc)</v>
          </cell>
          <cell r="J447">
            <v>0</v>
          </cell>
          <cell r="K447">
            <v>0</v>
          </cell>
          <cell r="L447" t="str">
            <v>N/A</v>
          </cell>
          <cell r="M447">
            <v>0</v>
          </cell>
          <cell r="N447" t="str">
            <v xml:space="preserve"> </v>
          </cell>
          <cell r="AA447">
            <v>31</v>
          </cell>
          <cell r="AB447" t="str">
            <v>Other NON-Taxable Adjustments (i.e. minority interests, etc)</v>
          </cell>
          <cell r="AI447">
            <v>0</v>
          </cell>
          <cell r="AL447">
            <v>0</v>
          </cell>
          <cell r="AO447">
            <v>0</v>
          </cell>
          <cell r="AR447">
            <v>0</v>
          </cell>
          <cell r="AU447">
            <v>0</v>
          </cell>
        </row>
        <row r="448">
          <cell r="B448">
            <v>32</v>
          </cell>
          <cell r="E448" t="str">
            <v>Sub-total</v>
          </cell>
          <cell r="J448">
            <v>0</v>
          </cell>
          <cell r="K448">
            <v>0</v>
          </cell>
          <cell r="L448">
            <v>0</v>
          </cell>
          <cell r="M448">
            <v>0</v>
          </cell>
          <cell r="AA448">
            <v>32</v>
          </cell>
          <cell r="AC448" t="str">
            <v>Sub-total</v>
          </cell>
          <cell r="AI448">
            <v>0</v>
          </cell>
          <cell r="AL448">
            <v>0</v>
          </cell>
          <cell r="AO448">
            <v>0</v>
          </cell>
          <cell r="AR448">
            <v>0</v>
          </cell>
          <cell r="AU448">
            <v>0</v>
          </cell>
        </row>
        <row r="450">
          <cell r="B450">
            <v>33</v>
          </cell>
          <cell r="D450" t="str">
            <v xml:space="preserve">Intangible Assets (Goodwill + PVFP) </v>
          </cell>
          <cell r="J450">
            <v>0</v>
          </cell>
          <cell r="K450">
            <v>0</v>
          </cell>
          <cell r="L450" t="str">
            <v>N/A</v>
          </cell>
          <cell r="M450">
            <v>0</v>
          </cell>
          <cell r="N450" t="str">
            <v xml:space="preserve"> </v>
          </cell>
          <cell r="AA450">
            <v>33</v>
          </cell>
          <cell r="AB450" t="str">
            <v xml:space="preserve">Intangible Assets (Goodwill + PVFP) </v>
          </cell>
          <cell r="AI450">
            <v>0</v>
          </cell>
          <cell r="AL450">
            <v>0</v>
          </cell>
          <cell r="AO450">
            <v>0</v>
          </cell>
          <cell r="AR450">
            <v>0</v>
          </cell>
          <cell r="AU450">
            <v>0</v>
          </cell>
        </row>
        <row r="451">
          <cell r="B451">
            <v>34</v>
          </cell>
          <cell r="D451" t="str">
            <v>Recent Loss - Net - (After-Taxes and Reinsurance)</v>
          </cell>
          <cell r="J451">
            <v>0</v>
          </cell>
          <cell r="K451">
            <v>0</v>
          </cell>
          <cell r="L451" t="str">
            <v>N/A</v>
          </cell>
          <cell r="M451">
            <v>0</v>
          </cell>
          <cell r="N451" t="str">
            <v xml:space="preserve"> </v>
          </cell>
          <cell r="AA451">
            <v>34</v>
          </cell>
          <cell r="AB451" t="str">
            <v>Recent Loss - Net - (After-Taxes and Reinsurance)</v>
          </cell>
          <cell r="AI451">
            <v>0</v>
          </cell>
          <cell r="AL451">
            <v>0</v>
          </cell>
          <cell r="AO451">
            <v>0</v>
          </cell>
          <cell r="AR451">
            <v>0</v>
          </cell>
          <cell r="AU451">
            <v>0</v>
          </cell>
        </row>
        <row r="452">
          <cell r="B452">
            <v>35</v>
          </cell>
          <cell r="D452" t="str">
            <v>Net Catastrophe PML (After-Taxes and Reinsurance)</v>
          </cell>
          <cell r="J452">
            <v>0</v>
          </cell>
          <cell r="K452">
            <v>0</v>
          </cell>
          <cell r="L452">
            <v>0</v>
          </cell>
          <cell r="M452">
            <v>0</v>
          </cell>
          <cell r="N452" t="str">
            <v xml:space="preserve"> </v>
          </cell>
          <cell r="AA452">
            <v>35</v>
          </cell>
          <cell r="AB452" t="str">
            <v>Net Catastrophe PML (After-Taxes and Reinsurance)</v>
          </cell>
          <cell r="AI452">
            <v>0</v>
          </cell>
          <cell r="AL452">
            <v>0</v>
          </cell>
          <cell r="AO452">
            <v>0</v>
          </cell>
          <cell r="AR452">
            <v>0</v>
          </cell>
          <cell r="AU452">
            <v>0</v>
          </cell>
        </row>
        <row r="453">
          <cell r="B453">
            <v>36</v>
          </cell>
          <cell r="D453" t="str">
            <v>Unearned Premium Capital Charge (P/C Only)</v>
          </cell>
          <cell r="J453">
            <v>0</v>
          </cell>
          <cell r="K453">
            <v>0</v>
          </cell>
          <cell r="L453" t="str">
            <v>N/A</v>
          </cell>
          <cell r="M453">
            <v>0</v>
          </cell>
          <cell r="N453" t="str">
            <v xml:space="preserve"> </v>
          </cell>
          <cell r="AA453">
            <v>36</v>
          </cell>
          <cell r="AB453" t="str">
            <v>Unearned Premium Capital Charge (P/C Only)</v>
          </cell>
          <cell r="AI453">
            <v>0</v>
          </cell>
          <cell r="AL453">
            <v>0</v>
          </cell>
          <cell r="AO453">
            <v>0</v>
          </cell>
          <cell r="AR453">
            <v>0</v>
          </cell>
          <cell r="AU453">
            <v>0</v>
          </cell>
        </row>
        <row r="454">
          <cell r="B454">
            <v>37</v>
          </cell>
          <cell r="D454" t="str">
            <v>DAC Charge under GAAP (Life Only)</v>
          </cell>
          <cell r="H454" t="str">
            <v>% Charge</v>
          </cell>
          <cell r="I454">
            <v>1</v>
          </cell>
          <cell r="J454">
            <v>0</v>
          </cell>
          <cell r="K454">
            <v>0</v>
          </cell>
          <cell r="L454" t="str">
            <v>N/A</v>
          </cell>
          <cell r="M454">
            <v>0</v>
          </cell>
          <cell r="N454" t="str">
            <v xml:space="preserve"> </v>
          </cell>
          <cell r="AA454">
            <v>37</v>
          </cell>
          <cell r="AB454" t="str">
            <v>DAC Charge under GAAP (Life Only)</v>
          </cell>
          <cell r="AI454">
            <v>0</v>
          </cell>
          <cell r="AL454">
            <v>0</v>
          </cell>
          <cell r="AO454">
            <v>0</v>
          </cell>
          <cell r="AR454">
            <v>0</v>
          </cell>
          <cell r="AU454">
            <v>0</v>
          </cell>
        </row>
        <row r="455">
          <cell r="B455">
            <v>38</v>
          </cell>
          <cell r="D455" t="str">
            <v>Reduction to DAC Equity due to high Loss Ratio(P/C Only)</v>
          </cell>
          <cell r="J455">
            <v>0</v>
          </cell>
          <cell r="K455">
            <v>0</v>
          </cell>
          <cell r="L455">
            <v>0</v>
          </cell>
          <cell r="M455">
            <v>0</v>
          </cell>
          <cell r="N455" t="str">
            <v xml:space="preserve"> </v>
          </cell>
          <cell r="AA455">
            <v>38</v>
          </cell>
          <cell r="AB455" t="str">
            <v>Reduction to DAC Equity due to high Loss Ratio(P/C Only)</v>
          </cell>
          <cell r="AI455">
            <v>0</v>
          </cell>
          <cell r="AL455">
            <v>0</v>
          </cell>
          <cell r="AO455">
            <v>0</v>
          </cell>
          <cell r="AR455">
            <v>0</v>
          </cell>
          <cell r="AU455">
            <v>0</v>
          </cell>
        </row>
        <row r="456">
          <cell r="B456">
            <v>39</v>
          </cell>
          <cell r="D456" t="str">
            <v>Future Dividends</v>
          </cell>
          <cell r="J456">
            <v>0</v>
          </cell>
          <cell r="K456">
            <v>0</v>
          </cell>
          <cell r="L456" t="str">
            <v>N/A</v>
          </cell>
          <cell r="M456">
            <v>0</v>
          </cell>
          <cell r="N456" t="str">
            <v xml:space="preserve"> </v>
          </cell>
          <cell r="AA456">
            <v>39</v>
          </cell>
          <cell r="AB456" t="str">
            <v>Future Dividends</v>
          </cell>
          <cell r="AI456">
            <v>0</v>
          </cell>
          <cell r="AL456">
            <v>0</v>
          </cell>
          <cell r="AO456">
            <v>0</v>
          </cell>
          <cell r="AR456">
            <v>0</v>
          </cell>
          <cell r="AU456">
            <v>0</v>
          </cell>
        </row>
        <row r="457">
          <cell r="B457">
            <v>40</v>
          </cell>
          <cell r="D457" t="str">
            <v>Future Losses (D) (Defferred Taxes)</v>
          </cell>
          <cell r="J457">
            <v>0</v>
          </cell>
          <cell r="K457">
            <v>0</v>
          </cell>
          <cell r="L457" t="str">
            <v>N/A</v>
          </cell>
          <cell r="M457">
            <v>0</v>
          </cell>
          <cell r="N457" t="str">
            <v xml:space="preserve"> </v>
          </cell>
          <cell r="AA457">
            <v>40</v>
          </cell>
          <cell r="AB457" t="str">
            <v>Future Losses (D) (Defferred Taxes)</v>
          </cell>
          <cell r="AI457">
            <v>0</v>
          </cell>
          <cell r="AL457">
            <v>0</v>
          </cell>
          <cell r="AO457">
            <v>0</v>
          </cell>
          <cell r="AR457">
            <v>0</v>
          </cell>
          <cell r="AU457">
            <v>0</v>
          </cell>
        </row>
        <row r="458">
          <cell r="B458">
            <v>41</v>
          </cell>
          <cell r="D458" t="str">
            <v>Other Taxable Reductions to surplus</v>
          </cell>
          <cell r="J458">
            <v>0</v>
          </cell>
          <cell r="K458">
            <v>0</v>
          </cell>
          <cell r="L458">
            <v>0</v>
          </cell>
          <cell r="M458">
            <v>0</v>
          </cell>
          <cell r="N458" t="str">
            <v xml:space="preserve"> </v>
          </cell>
          <cell r="AA458">
            <v>41</v>
          </cell>
          <cell r="AB458" t="str">
            <v>Other Taxable Reductions to surplus</v>
          </cell>
          <cell r="AI458">
            <v>0</v>
          </cell>
          <cell r="AL458">
            <v>0</v>
          </cell>
          <cell r="AO458">
            <v>0</v>
          </cell>
          <cell r="AR458">
            <v>0</v>
          </cell>
          <cell r="AU458">
            <v>0</v>
          </cell>
        </row>
        <row r="460">
          <cell r="B460">
            <v>42</v>
          </cell>
          <cell r="C460" t="str">
            <v>Adjusted Surplus (APHS)</v>
          </cell>
          <cell r="J460">
            <v>0</v>
          </cell>
          <cell r="K460">
            <v>0</v>
          </cell>
          <cell r="L460">
            <v>0</v>
          </cell>
          <cell r="M460">
            <v>0</v>
          </cell>
          <cell r="AA460">
            <v>42</v>
          </cell>
          <cell r="AB460" t="str">
            <v>Adjusted Surplus (APHS)</v>
          </cell>
          <cell r="AI460">
            <v>0</v>
          </cell>
          <cell r="AL460">
            <v>0</v>
          </cell>
          <cell r="AO460">
            <v>0</v>
          </cell>
          <cell r="AR460">
            <v>0</v>
          </cell>
          <cell r="AU460">
            <v>0</v>
          </cell>
        </row>
        <row r="462">
          <cell r="B462">
            <v>43</v>
          </cell>
          <cell r="G462" t="str">
            <v>(A)</v>
          </cell>
          <cell r="H462" t="str">
            <v>Calculated APHS/NRC</v>
          </cell>
          <cell r="M462">
            <v>0</v>
          </cell>
          <cell r="N462" t="str">
            <v>standard</v>
          </cell>
          <cell r="AA462">
            <v>43</v>
          </cell>
          <cell r="AC462" t="str">
            <v>(A)</v>
          </cell>
          <cell r="AD462" t="str">
            <v>Calculated APHS/NRC</v>
          </cell>
          <cell r="AI462">
            <v>0</v>
          </cell>
          <cell r="AL462">
            <v>0</v>
          </cell>
          <cell r="AO462">
            <v>0</v>
          </cell>
          <cell r="AR462">
            <v>0</v>
          </cell>
          <cell r="AU462">
            <v>0</v>
          </cell>
        </row>
        <row r="464">
          <cell r="B464" t="str">
            <v xml:space="preserve">    Implied Balance Sheet Strength - BCAR Guidelines:</v>
          </cell>
          <cell r="AA464" t="str">
            <v xml:space="preserve">    Implied Balance Sheet Strength - BCAR Guidelines:</v>
          </cell>
          <cell r="AG464" t="str">
            <v>analysis type:</v>
          </cell>
          <cell r="AI464" t="str">
            <v>standard</v>
          </cell>
          <cell r="AL464" t="str">
            <v>standard</v>
          </cell>
          <cell r="AO464" t="str">
            <v>standard</v>
          </cell>
          <cell r="AR464" t="str">
            <v>standard</v>
          </cell>
          <cell r="AU464" t="str">
            <v>standard</v>
          </cell>
        </row>
        <row r="465">
          <cell r="B465" t="str">
            <v>A++</v>
          </cell>
          <cell r="C465">
            <v>175</v>
          </cell>
          <cell r="E465" t="str">
            <v xml:space="preserve">B    </v>
          </cell>
          <cell r="F465">
            <v>90</v>
          </cell>
          <cell r="G465" t="str">
            <v>Please remember that the BCAR result should be viewed in a flexible light, since a company's capitalization is only a portion of the company's overall makeup and only one of the tools available to AMB analysts.  A company's market profile, country risk, o</v>
          </cell>
          <cell r="AA465" t="str">
            <v>A++</v>
          </cell>
          <cell r="AB465">
            <v>175</v>
          </cell>
          <cell r="AD465" t="str">
            <v xml:space="preserve">B    </v>
          </cell>
          <cell r="AE465">
            <v>90</v>
          </cell>
          <cell r="AF465" t="str">
            <v>Please remember that the BCAR result should be viewed in a flexible light, since a company's capitalization is only a portion of the company's overall makeup and only one of the tools available to AMB analysts.  A company's market profile, country risk, o</v>
          </cell>
        </row>
        <row r="466">
          <cell r="B466" t="str">
            <v xml:space="preserve">A+  </v>
          </cell>
          <cell r="C466">
            <v>160</v>
          </cell>
          <cell r="E466" t="str">
            <v xml:space="preserve">B-   </v>
          </cell>
          <cell r="F466">
            <v>80</v>
          </cell>
          <cell r="AA466" t="str">
            <v xml:space="preserve">A+  </v>
          </cell>
          <cell r="AB466">
            <v>160</v>
          </cell>
          <cell r="AD466" t="str">
            <v xml:space="preserve">B-   </v>
          </cell>
          <cell r="AE466">
            <v>80</v>
          </cell>
        </row>
        <row r="467">
          <cell r="B467" t="str">
            <v xml:space="preserve">A    </v>
          </cell>
          <cell r="C467">
            <v>145</v>
          </cell>
          <cell r="E467" t="str">
            <v>C++</v>
          </cell>
          <cell r="F467">
            <v>70</v>
          </cell>
          <cell r="AA467" t="str">
            <v xml:space="preserve">A    </v>
          </cell>
          <cell r="AB467">
            <v>145</v>
          </cell>
          <cell r="AD467" t="str">
            <v>C++</v>
          </cell>
          <cell r="AE467">
            <v>70</v>
          </cell>
        </row>
        <row r="468">
          <cell r="B468" t="str">
            <v xml:space="preserve">A-   </v>
          </cell>
          <cell r="C468">
            <v>130</v>
          </cell>
          <cell r="E468" t="str">
            <v xml:space="preserve">C+  </v>
          </cell>
          <cell r="F468">
            <v>60</v>
          </cell>
          <cell r="AA468" t="str">
            <v xml:space="preserve">A-   </v>
          </cell>
          <cell r="AB468">
            <v>130</v>
          </cell>
          <cell r="AD468" t="str">
            <v xml:space="preserve">C+  </v>
          </cell>
          <cell r="AE468">
            <v>60</v>
          </cell>
        </row>
        <row r="469">
          <cell r="B469" t="str">
            <v>B++</v>
          </cell>
          <cell r="C469">
            <v>115</v>
          </cell>
          <cell r="E469" t="str">
            <v xml:space="preserve">C    </v>
          </cell>
          <cell r="F469">
            <v>50</v>
          </cell>
          <cell r="AA469" t="str">
            <v>B++</v>
          </cell>
          <cell r="AB469">
            <v>115</v>
          </cell>
          <cell r="AD469" t="str">
            <v xml:space="preserve">C    </v>
          </cell>
          <cell r="AE469">
            <v>50</v>
          </cell>
        </row>
        <row r="470">
          <cell r="B470" t="str">
            <v xml:space="preserve">B+  </v>
          </cell>
          <cell r="C470">
            <v>100</v>
          </cell>
          <cell r="E470" t="str">
            <v xml:space="preserve">C-   </v>
          </cell>
          <cell r="F470">
            <v>40</v>
          </cell>
          <cell r="AA470" t="str">
            <v xml:space="preserve">B+  </v>
          </cell>
          <cell r="AB470">
            <v>100</v>
          </cell>
          <cell r="AD470" t="str">
            <v xml:space="preserve">C-   </v>
          </cell>
          <cell r="AE470">
            <v>40</v>
          </cell>
        </row>
        <row r="474">
          <cell r="B474" t="str">
            <v>Company Name:</v>
          </cell>
          <cell r="C474" t="str">
            <v>XYZ Sample</v>
          </cell>
          <cell r="J474" t="str">
            <v>Currency:</v>
          </cell>
          <cell r="K474" t="str">
            <v>US Dollars</v>
          </cell>
          <cell r="P474" t="str">
            <v>Page 9</v>
          </cell>
        </row>
        <row r="475">
          <cell r="B475" t="str">
            <v>AMB Number:</v>
          </cell>
          <cell r="C475" t="str">
            <v>99999</v>
          </cell>
          <cell r="J475" t="str">
            <v>Denomination:</v>
          </cell>
          <cell r="K475" t="str">
            <v>(000)s</v>
          </cell>
        </row>
        <row r="476">
          <cell r="B476" t="str">
            <v>Analyst:</v>
          </cell>
          <cell r="C476" t="str">
            <v xml:space="preserve"> </v>
          </cell>
        </row>
        <row r="478">
          <cell r="B478" t="str">
            <v>NET REQUIRED CAPITAL:</v>
          </cell>
        </row>
        <row r="479">
          <cell r="F479" t="str">
            <v>Asset Risk:</v>
          </cell>
          <cell r="L479">
            <v>40178</v>
          </cell>
          <cell r="M479" t="str">
            <v>% of GRC</v>
          </cell>
        </row>
        <row r="480">
          <cell r="B480">
            <v>1</v>
          </cell>
          <cell r="F480" t="str">
            <v>(B1)</v>
          </cell>
          <cell r="G480" t="str">
            <v>Fixed Income Securities Risk (Page 10)</v>
          </cell>
          <cell r="L480">
            <v>0</v>
          </cell>
          <cell r="M480">
            <v>0</v>
          </cell>
        </row>
        <row r="481">
          <cell r="B481">
            <v>2</v>
          </cell>
          <cell r="F481" t="str">
            <v>(B2)</v>
          </cell>
          <cell r="G481" t="str">
            <v>Equity Securities Risk (Page 10)</v>
          </cell>
          <cell r="L481">
            <v>0</v>
          </cell>
          <cell r="M481">
            <v>0</v>
          </cell>
        </row>
        <row r="482">
          <cell r="B482">
            <v>3</v>
          </cell>
          <cell r="I482" t="str">
            <v>Subtotal (B1 + B2)</v>
          </cell>
          <cell r="L482">
            <v>0</v>
          </cell>
          <cell r="M482">
            <v>0</v>
          </cell>
        </row>
        <row r="483">
          <cell r="B483">
            <v>4</v>
          </cell>
          <cell r="F483" t="str">
            <v>(B3)</v>
          </cell>
          <cell r="G483" t="str">
            <v>Interest Rate Risk (Page 11)</v>
          </cell>
          <cell r="L483">
            <v>0</v>
          </cell>
          <cell r="M483">
            <v>0</v>
          </cell>
        </row>
        <row r="484">
          <cell r="B484">
            <v>5</v>
          </cell>
          <cell r="I484" t="str">
            <v>Total Investment Risk (B1 + B2 +B3)</v>
          </cell>
          <cell r="L484">
            <v>0</v>
          </cell>
          <cell r="M484">
            <v>0</v>
          </cell>
        </row>
        <row r="485">
          <cell r="B485">
            <v>6</v>
          </cell>
          <cell r="F485" t="str">
            <v>(B4)</v>
          </cell>
          <cell r="G485" t="str">
            <v>Credit Risk (Page 12)</v>
          </cell>
          <cell r="L485">
            <v>0</v>
          </cell>
          <cell r="M485">
            <v>0</v>
          </cell>
        </row>
        <row r="486">
          <cell r="B486">
            <v>7</v>
          </cell>
          <cell r="I486" t="str">
            <v>Total Asset Risk (B1 + B2 + B3 + B4)</v>
          </cell>
          <cell r="L486">
            <v>0</v>
          </cell>
          <cell r="M486">
            <v>0</v>
          </cell>
        </row>
        <row r="488">
          <cell r="F488" t="str">
            <v>Underwriting Risk</v>
          </cell>
        </row>
        <row r="489">
          <cell r="J489" t="str">
            <v>P/C</v>
          </cell>
          <cell r="K489" t="str">
            <v>L/H</v>
          </cell>
          <cell r="L489" t="str">
            <v>Combined</v>
          </cell>
        </row>
        <row r="490">
          <cell r="B490">
            <v>8</v>
          </cell>
          <cell r="F490" t="str">
            <v>(B5)</v>
          </cell>
          <cell r="G490" t="str">
            <v>Net Loss and LAE Reserve Risk (Pages 13 &amp; 14)</v>
          </cell>
          <cell r="J490">
            <v>0</v>
          </cell>
          <cell r="K490">
            <v>0</v>
          </cell>
          <cell r="L490">
            <v>0</v>
          </cell>
          <cell r="M490">
            <v>0</v>
          </cell>
        </row>
        <row r="491">
          <cell r="B491">
            <v>9</v>
          </cell>
          <cell r="F491" t="str">
            <v>(B6)</v>
          </cell>
          <cell r="G491" t="str">
            <v>Net Premium Risk (Page 15)</v>
          </cell>
          <cell r="J491">
            <v>0</v>
          </cell>
          <cell r="K491">
            <v>0</v>
          </cell>
          <cell r="L491">
            <v>0</v>
          </cell>
          <cell r="M491">
            <v>0</v>
          </cell>
        </row>
        <row r="492">
          <cell r="B492">
            <v>10</v>
          </cell>
          <cell r="I492" t="str">
            <v>Total Underwriting Risk (B5 + B6)</v>
          </cell>
          <cell r="L492">
            <v>0</v>
          </cell>
          <cell r="M492">
            <v>0</v>
          </cell>
        </row>
        <row r="493">
          <cell r="B493">
            <v>11</v>
          </cell>
          <cell r="F493" t="str">
            <v>(B7)</v>
          </cell>
          <cell r="G493" t="str">
            <v>Business Risk (Page 16)</v>
          </cell>
          <cell r="L493">
            <v>0</v>
          </cell>
          <cell r="M493">
            <v>0</v>
          </cell>
        </row>
        <row r="494">
          <cell r="B494">
            <v>12</v>
          </cell>
          <cell r="G494" t="str">
            <v xml:space="preserve">       Gross Required Capital (GRC)  (B1 + B2 + B3 + B4 + B5 + B6 + B7 + B8)</v>
          </cell>
          <cell r="L494">
            <v>0</v>
          </cell>
          <cell r="M494">
            <v>0</v>
          </cell>
        </row>
        <row r="495">
          <cell r="B495">
            <v>13</v>
          </cell>
          <cell r="G495" t="str">
            <v xml:space="preserve">        Less: Covariance Adjustment</v>
          </cell>
          <cell r="L495">
            <v>0</v>
          </cell>
          <cell r="M495">
            <v>0</v>
          </cell>
        </row>
        <row r="496">
          <cell r="B496">
            <v>14</v>
          </cell>
          <cell r="G496" t="str">
            <v xml:space="preserve">     Net Required Capital</v>
          </cell>
          <cell r="L496">
            <v>0</v>
          </cell>
          <cell r="M496">
            <v>0</v>
          </cell>
        </row>
        <row r="499">
          <cell r="B499" t="str">
            <v>Adjusted Surplus Recap (APHS):</v>
          </cell>
          <cell r="J499">
            <v>40178</v>
          </cell>
        </row>
        <row r="500">
          <cell r="J500" t="str">
            <v>Baseline</v>
          </cell>
          <cell r="K500" t="str">
            <v>Adjustment</v>
          </cell>
          <cell r="L500" t="str">
            <v>Tax Adjustment</v>
          </cell>
          <cell r="M500" t="str">
            <v>Total</v>
          </cell>
          <cell r="N500" t="str">
            <v>Explanation of Adjustments</v>
          </cell>
        </row>
        <row r="501">
          <cell r="B501">
            <v>15</v>
          </cell>
          <cell r="D501" t="str">
            <v>Reported Surplus</v>
          </cell>
          <cell r="J501">
            <v>0</v>
          </cell>
          <cell r="K501">
            <v>0</v>
          </cell>
          <cell r="L501" t="str">
            <v>N/A</v>
          </cell>
          <cell r="M501">
            <v>0</v>
          </cell>
          <cell r="N501" t="str">
            <v xml:space="preserve"> </v>
          </cell>
        </row>
        <row r="502">
          <cell r="B502">
            <v>16</v>
          </cell>
          <cell r="D502" t="str">
            <v>Capital Contribution</v>
          </cell>
          <cell r="J502">
            <v>0</v>
          </cell>
          <cell r="K502">
            <v>0</v>
          </cell>
          <cell r="L502" t="str">
            <v>N/A</v>
          </cell>
          <cell r="M502">
            <v>0</v>
          </cell>
          <cell r="N502" t="str">
            <v xml:space="preserve"> </v>
          </cell>
        </row>
        <row r="503">
          <cell r="B503">
            <v>17</v>
          </cell>
          <cell r="D503" t="str">
            <v>Pro Forma Reported PHS</v>
          </cell>
          <cell r="J503">
            <v>0</v>
          </cell>
          <cell r="K503">
            <v>0</v>
          </cell>
          <cell r="L503" t="str">
            <v>N/A</v>
          </cell>
          <cell r="M503">
            <v>0</v>
          </cell>
        </row>
        <row r="505">
          <cell r="B505">
            <v>18</v>
          </cell>
          <cell r="D505" t="str">
            <v>Liquidity Reserves (French Accntng)</v>
          </cell>
          <cell r="J505">
            <v>0</v>
          </cell>
          <cell r="K505">
            <v>0</v>
          </cell>
          <cell r="L505">
            <v>0</v>
          </cell>
          <cell r="M505">
            <v>0</v>
          </cell>
          <cell r="N505" t="str">
            <v xml:space="preserve"> </v>
          </cell>
        </row>
        <row r="506">
          <cell r="B506">
            <v>19</v>
          </cell>
          <cell r="D506" t="str">
            <v>Equalization Reserves (German Accntng)</v>
          </cell>
          <cell r="J506">
            <v>0</v>
          </cell>
          <cell r="K506">
            <v>0</v>
          </cell>
          <cell r="L506">
            <v>0</v>
          </cell>
          <cell r="M506">
            <v>0</v>
          </cell>
          <cell r="N506" t="str">
            <v xml:space="preserve"> </v>
          </cell>
        </row>
        <row r="507">
          <cell r="B507">
            <v>20</v>
          </cell>
          <cell r="D507" t="str">
            <v>Rückstellung for Beitragsrückerstattung (German L/H Bonus Reserves)</v>
          </cell>
          <cell r="J507">
            <v>0</v>
          </cell>
          <cell r="K507">
            <v>0</v>
          </cell>
          <cell r="L507" t="str">
            <v>N/A</v>
          </cell>
          <cell r="M507">
            <v>0</v>
          </cell>
          <cell r="N507" t="str">
            <v xml:space="preserve"> </v>
          </cell>
        </row>
        <row r="508">
          <cell r="B508">
            <v>21</v>
          </cell>
          <cell r="D508" t="str">
            <v>Contingency Reserves (French or Swiss Accntng)</v>
          </cell>
          <cell r="J508">
            <v>0</v>
          </cell>
          <cell r="K508">
            <v>0</v>
          </cell>
          <cell r="L508">
            <v>0</v>
          </cell>
          <cell r="M508">
            <v>0</v>
          </cell>
          <cell r="N508" t="str">
            <v xml:space="preserve"> </v>
          </cell>
        </row>
        <row r="509">
          <cell r="B509">
            <v>22</v>
          </cell>
          <cell r="D509" t="str">
            <v>DAC Equity (Statutory Accounting,HGB) PC Only</v>
          </cell>
          <cell r="J509">
            <v>0</v>
          </cell>
          <cell r="K509">
            <v>0</v>
          </cell>
          <cell r="L509">
            <v>0</v>
          </cell>
          <cell r="M509">
            <v>0</v>
          </cell>
          <cell r="N509" t="str">
            <v xml:space="preserve"> </v>
          </cell>
        </row>
        <row r="510">
          <cell r="B510">
            <v>23</v>
          </cell>
          <cell r="D510" t="str">
            <v>Loss Reserve Equity</v>
          </cell>
          <cell r="J510">
            <v>0</v>
          </cell>
          <cell r="K510">
            <v>0</v>
          </cell>
          <cell r="L510">
            <v>0</v>
          </cell>
          <cell r="M510">
            <v>0</v>
          </cell>
          <cell r="N510" t="str">
            <v xml:space="preserve"> </v>
          </cell>
        </row>
        <row r="511">
          <cell r="B511">
            <v>24</v>
          </cell>
          <cell r="D511" t="str">
            <v xml:space="preserve">Convertible Bond Equity </v>
          </cell>
          <cell r="J511">
            <v>0</v>
          </cell>
          <cell r="K511">
            <v>0</v>
          </cell>
          <cell r="L511" t="str">
            <v>N/A</v>
          </cell>
          <cell r="M511">
            <v>0</v>
          </cell>
          <cell r="N511" t="str">
            <v xml:space="preserve"> </v>
          </cell>
        </row>
        <row r="512">
          <cell r="B512">
            <v>25</v>
          </cell>
          <cell r="D512" t="str">
            <v xml:space="preserve">Asset Equity - Affiliates and Participations </v>
          </cell>
          <cell r="J512">
            <v>0</v>
          </cell>
          <cell r="K512">
            <v>0</v>
          </cell>
          <cell r="L512">
            <v>0</v>
          </cell>
          <cell r="M512">
            <v>0</v>
          </cell>
          <cell r="N512" t="str">
            <v xml:space="preserve"> </v>
          </cell>
        </row>
        <row r="513">
          <cell r="B513">
            <v>26</v>
          </cell>
          <cell r="D513" t="str">
            <v>Asset Equity - Bonds (Non-Affiliated)</v>
          </cell>
          <cell r="J513">
            <v>0</v>
          </cell>
          <cell r="K513">
            <v>0</v>
          </cell>
          <cell r="L513">
            <v>0</v>
          </cell>
          <cell r="M513">
            <v>0</v>
          </cell>
          <cell r="N513" t="str">
            <v xml:space="preserve"> </v>
          </cell>
        </row>
        <row r="514">
          <cell r="B514">
            <v>27</v>
          </cell>
          <cell r="D514" t="str">
            <v>Asset Equity - Equity (Non-Affiliated)</v>
          </cell>
          <cell r="J514">
            <v>0</v>
          </cell>
          <cell r="K514">
            <v>0</v>
          </cell>
          <cell r="L514">
            <v>0</v>
          </cell>
          <cell r="M514">
            <v>0</v>
          </cell>
          <cell r="N514" t="str">
            <v xml:space="preserve"> </v>
          </cell>
        </row>
        <row r="515">
          <cell r="B515">
            <v>28</v>
          </cell>
          <cell r="D515" t="str">
            <v xml:space="preserve">Asset Equity - Real Estate </v>
          </cell>
          <cell r="J515">
            <v>0</v>
          </cell>
          <cell r="K515">
            <v>0</v>
          </cell>
          <cell r="L515">
            <v>0</v>
          </cell>
          <cell r="M515">
            <v>0</v>
          </cell>
          <cell r="N515" t="str">
            <v xml:space="preserve"> </v>
          </cell>
        </row>
        <row r="516">
          <cell r="B516">
            <v>29</v>
          </cell>
          <cell r="D516" t="str">
            <v>Asset Equity - Other</v>
          </cell>
          <cell r="J516">
            <v>0</v>
          </cell>
          <cell r="K516">
            <v>0</v>
          </cell>
          <cell r="L516">
            <v>0</v>
          </cell>
          <cell r="M516">
            <v>0</v>
          </cell>
          <cell r="N516" t="str">
            <v xml:space="preserve"> </v>
          </cell>
        </row>
        <row r="517">
          <cell r="B517">
            <v>30</v>
          </cell>
          <cell r="D517" t="str">
            <v>Other Taxable Adjustments</v>
          </cell>
          <cell r="J517">
            <v>0</v>
          </cell>
          <cell r="K517">
            <v>0</v>
          </cell>
          <cell r="L517">
            <v>0</v>
          </cell>
          <cell r="M517">
            <v>0</v>
          </cell>
          <cell r="N517" t="str">
            <v xml:space="preserve"> </v>
          </cell>
        </row>
        <row r="518">
          <cell r="B518">
            <v>31</v>
          </cell>
          <cell r="D518" t="str">
            <v>Other NON-Taxable Adjustments (i.e. minority interests, etc)</v>
          </cell>
          <cell r="J518">
            <v>0</v>
          </cell>
          <cell r="K518">
            <v>0</v>
          </cell>
          <cell r="L518" t="str">
            <v>N/A</v>
          </cell>
          <cell r="M518">
            <v>0</v>
          </cell>
          <cell r="N518" t="str">
            <v xml:space="preserve"> </v>
          </cell>
        </row>
        <row r="519">
          <cell r="B519">
            <v>32</v>
          </cell>
          <cell r="E519" t="str">
            <v>Sub-total</v>
          </cell>
          <cell r="J519">
            <v>0</v>
          </cell>
          <cell r="K519">
            <v>0</v>
          </cell>
          <cell r="L519">
            <v>0</v>
          </cell>
          <cell r="M519">
            <v>0</v>
          </cell>
        </row>
        <row r="521">
          <cell r="B521">
            <v>33</v>
          </cell>
          <cell r="D521" t="str">
            <v xml:space="preserve">Intangible Assets (Goodwill + PVFP) </v>
          </cell>
          <cell r="J521">
            <v>0</v>
          </cell>
          <cell r="K521">
            <v>0</v>
          </cell>
          <cell r="L521" t="str">
            <v>N/A</v>
          </cell>
          <cell r="M521">
            <v>0</v>
          </cell>
          <cell r="N521" t="str">
            <v xml:space="preserve"> </v>
          </cell>
        </row>
        <row r="522">
          <cell r="B522">
            <v>34</v>
          </cell>
          <cell r="D522" t="str">
            <v>Recent Loss - Net - (After-Taxes and Reinsurance)</v>
          </cell>
          <cell r="J522">
            <v>0</v>
          </cell>
          <cell r="K522">
            <v>0</v>
          </cell>
          <cell r="L522" t="str">
            <v>N/A</v>
          </cell>
          <cell r="M522">
            <v>0</v>
          </cell>
          <cell r="N522" t="str">
            <v xml:space="preserve"> </v>
          </cell>
        </row>
        <row r="523">
          <cell r="B523">
            <v>35</v>
          </cell>
          <cell r="D523" t="str">
            <v>Net Catastrophe PML (After-Taxes and Reinsurance)</v>
          </cell>
          <cell r="J523">
            <v>0</v>
          </cell>
          <cell r="K523">
            <v>0</v>
          </cell>
          <cell r="L523">
            <v>0</v>
          </cell>
          <cell r="M523">
            <v>0</v>
          </cell>
          <cell r="N523" t="str">
            <v xml:space="preserve"> </v>
          </cell>
        </row>
        <row r="524">
          <cell r="B524">
            <v>36</v>
          </cell>
          <cell r="D524" t="str">
            <v>Unearned Premium Capital Charge (P/C Only)</v>
          </cell>
          <cell r="J524">
            <v>0</v>
          </cell>
          <cell r="K524">
            <v>0</v>
          </cell>
          <cell r="L524" t="str">
            <v>N/A</v>
          </cell>
          <cell r="M524">
            <v>0</v>
          </cell>
          <cell r="N524" t="str">
            <v xml:space="preserve"> </v>
          </cell>
        </row>
        <row r="525">
          <cell r="B525">
            <v>37</v>
          </cell>
          <cell r="D525" t="str">
            <v>DAC Charge under GAAP (Life Only)</v>
          </cell>
          <cell r="H525" t="str">
            <v>% Charge</v>
          </cell>
          <cell r="I525">
            <v>1</v>
          </cell>
          <cell r="J525">
            <v>0</v>
          </cell>
          <cell r="K525">
            <v>0</v>
          </cell>
          <cell r="L525" t="str">
            <v>N/A</v>
          </cell>
          <cell r="M525">
            <v>0</v>
          </cell>
          <cell r="N525" t="str">
            <v xml:space="preserve"> </v>
          </cell>
        </row>
        <row r="526">
          <cell r="B526">
            <v>38</v>
          </cell>
          <cell r="D526" t="str">
            <v>Reduction to DAC Equity due to high Loss Ratio(P/C Only)</v>
          </cell>
          <cell r="J526">
            <v>0</v>
          </cell>
          <cell r="K526">
            <v>0</v>
          </cell>
          <cell r="L526">
            <v>0</v>
          </cell>
          <cell r="M526">
            <v>0</v>
          </cell>
          <cell r="N526" t="str">
            <v xml:space="preserve"> </v>
          </cell>
        </row>
        <row r="527">
          <cell r="B527">
            <v>39</v>
          </cell>
          <cell r="D527" t="str">
            <v>Future Dividends</v>
          </cell>
          <cell r="J527">
            <v>0</v>
          </cell>
          <cell r="K527">
            <v>0</v>
          </cell>
          <cell r="L527" t="str">
            <v>N/A</v>
          </cell>
          <cell r="M527">
            <v>0</v>
          </cell>
          <cell r="N527" t="str">
            <v xml:space="preserve"> </v>
          </cell>
        </row>
        <row r="528">
          <cell r="B528">
            <v>40</v>
          </cell>
          <cell r="D528" t="str">
            <v>Future Losses (D) (Defferred Taxes)</v>
          </cell>
          <cell r="J528">
            <v>0</v>
          </cell>
          <cell r="K528">
            <v>0</v>
          </cell>
          <cell r="L528" t="str">
            <v>N/A</v>
          </cell>
          <cell r="M528">
            <v>0</v>
          </cell>
          <cell r="N528" t="str">
            <v xml:space="preserve"> </v>
          </cell>
        </row>
        <row r="529">
          <cell r="B529">
            <v>41</v>
          </cell>
          <cell r="D529" t="str">
            <v>Other Taxable Reductions to surplus</v>
          </cell>
          <cell r="J529">
            <v>0</v>
          </cell>
          <cell r="K529">
            <v>0</v>
          </cell>
          <cell r="L529">
            <v>0</v>
          </cell>
          <cell r="M529">
            <v>0</v>
          </cell>
          <cell r="N529" t="str">
            <v xml:space="preserve"> </v>
          </cell>
        </row>
        <row r="531">
          <cell r="B531">
            <v>42</v>
          </cell>
          <cell r="C531" t="str">
            <v>Adjusted Surplus (APHS)</v>
          </cell>
          <cell r="J531">
            <v>0</v>
          </cell>
          <cell r="K531">
            <v>0</v>
          </cell>
          <cell r="L531">
            <v>0</v>
          </cell>
          <cell r="M531">
            <v>0</v>
          </cell>
        </row>
        <row r="533">
          <cell r="B533">
            <v>43</v>
          </cell>
          <cell r="G533" t="str">
            <v>(A)</v>
          </cell>
          <cell r="H533" t="str">
            <v>Calculated APHS/NRC</v>
          </cell>
          <cell r="M533">
            <v>0</v>
          </cell>
          <cell r="N533" t="str">
            <v>standard</v>
          </cell>
        </row>
        <row r="535">
          <cell r="B535" t="str">
            <v xml:space="preserve">    Implied Balance Sheet Strength - BCAR Guidelines:</v>
          </cell>
        </row>
        <row r="536">
          <cell r="B536" t="str">
            <v>A++</v>
          </cell>
          <cell r="C536">
            <v>175</v>
          </cell>
          <cell r="E536" t="str">
            <v xml:space="preserve">B    </v>
          </cell>
          <cell r="F536">
            <v>90</v>
          </cell>
          <cell r="G536" t="str">
            <v>Please remember that the BCAR result should be viewed in a flexible light, since a company's capitalization is only a portion of the company's overall makeup and only one of the tools available to AMB analysts.  A company's market profile, country risk, o</v>
          </cell>
        </row>
        <row r="537">
          <cell r="B537" t="str">
            <v xml:space="preserve">A+  </v>
          </cell>
          <cell r="C537">
            <v>160</v>
          </cell>
          <cell r="E537" t="str">
            <v xml:space="preserve">B-   </v>
          </cell>
          <cell r="F537">
            <v>80</v>
          </cell>
        </row>
        <row r="538">
          <cell r="B538" t="str">
            <v xml:space="preserve">A    </v>
          </cell>
          <cell r="C538">
            <v>145</v>
          </cell>
          <cell r="E538" t="str">
            <v>C++</v>
          </cell>
          <cell r="F538">
            <v>70</v>
          </cell>
        </row>
        <row r="539">
          <cell r="B539" t="str">
            <v xml:space="preserve">A-   </v>
          </cell>
          <cell r="C539">
            <v>130</v>
          </cell>
          <cell r="E539" t="str">
            <v xml:space="preserve">C+  </v>
          </cell>
          <cell r="F539">
            <v>60</v>
          </cell>
        </row>
        <row r="540">
          <cell r="B540" t="str">
            <v>B++</v>
          </cell>
          <cell r="C540">
            <v>115</v>
          </cell>
          <cell r="E540" t="str">
            <v xml:space="preserve">C    </v>
          </cell>
          <cell r="F540">
            <v>50</v>
          </cell>
        </row>
        <row r="541">
          <cell r="B541" t="str">
            <v xml:space="preserve">B+  </v>
          </cell>
          <cell r="C541">
            <v>100</v>
          </cell>
          <cell r="E541" t="str">
            <v xml:space="preserve">C-   </v>
          </cell>
          <cell r="F541">
            <v>40</v>
          </cell>
        </row>
        <row r="545">
          <cell r="B545" t="str">
            <v>Company Name:</v>
          </cell>
          <cell r="C545" t="str">
            <v>XYZ Sample</v>
          </cell>
          <cell r="J545" t="str">
            <v>Currency:</v>
          </cell>
          <cell r="K545" t="str">
            <v>US Dollars</v>
          </cell>
          <cell r="P545" t="str">
            <v>Page 17</v>
          </cell>
        </row>
        <row r="546">
          <cell r="B546" t="str">
            <v>AMB Number:</v>
          </cell>
          <cell r="C546" t="str">
            <v>99999</v>
          </cell>
          <cell r="J546" t="str">
            <v>Denomination:</v>
          </cell>
          <cell r="K546" t="str">
            <v>(000)s</v>
          </cell>
        </row>
        <row r="547">
          <cell r="B547" t="str">
            <v>Analyst:</v>
          </cell>
          <cell r="C547" t="str">
            <v xml:space="preserve"> </v>
          </cell>
        </row>
        <row r="549">
          <cell r="B549" t="str">
            <v>NET REQUIRED CAPITAL:</v>
          </cell>
        </row>
        <row r="550">
          <cell r="F550" t="str">
            <v>Asset Risk:</v>
          </cell>
          <cell r="L550">
            <v>40543</v>
          </cell>
          <cell r="M550" t="str">
            <v>% of GRC</v>
          </cell>
        </row>
        <row r="551">
          <cell r="B551">
            <v>1</v>
          </cell>
          <cell r="F551" t="str">
            <v>(B1)</v>
          </cell>
          <cell r="G551" t="str">
            <v>Fixed Income Securities Risk (Page 18)</v>
          </cell>
          <cell r="L551">
            <v>0</v>
          </cell>
          <cell r="M551">
            <v>0</v>
          </cell>
        </row>
        <row r="552">
          <cell r="B552">
            <v>2</v>
          </cell>
          <cell r="F552" t="str">
            <v>(B2)</v>
          </cell>
          <cell r="G552" t="str">
            <v>Equity Securities Risk (Page 18)</v>
          </cell>
          <cell r="L552">
            <v>0</v>
          </cell>
          <cell r="M552">
            <v>0</v>
          </cell>
        </row>
        <row r="553">
          <cell r="B553">
            <v>3</v>
          </cell>
          <cell r="I553" t="str">
            <v>Subtotal (B1 + B2)</v>
          </cell>
          <cell r="L553">
            <v>0</v>
          </cell>
          <cell r="M553">
            <v>0</v>
          </cell>
        </row>
        <row r="554">
          <cell r="B554">
            <v>4</v>
          </cell>
          <cell r="F554" t="str">
            <v>(B3)</v>
          </cell>
          <cell r="G554" t="str">
            <v>Interest Rate Risk (Page 19)</v>
          </cell>
          <cell r="L554">
            <v>0</v>
          </cell>
          <cell r="M554">
            <v>0</v>
          </cell>
        </row>
        <row r="555">
          <cell r="B555">
            <v>5</v>
          </cell>
          <cell r="I555" t="str">
            <v>Total Investment Risk (B1 + B2 +B3)</v>
          </cell>
          <cell r="L555">
            <v>0</v>
          </cell>
          <cell r="M555">
            <v>0</v>
          </cell>
        </row>
        <row r="556">
          <cell r="B556">
            <v>6</v>
          </cell>
          <cell r="F556" t="str">
            <v>(B4)</v>
          </cell>
          <cell r="G556" t="str">
            <v>Credit Risk (Page 20)</v>
          </cell>
          <cell r="L556">
            <v>0</v>
          </cell>
          <cell r="M556">
            <v>0</v>
          </cell>
        </row>
        <row r="557">
          <cell r="B557">
            <v>7</v>
          </cell>
          <cell r="I557" t="str">
            <v>Total Asset Risk (B1 + B2 + B3 + B4)</v>
          </cell>
          <cell r="L557">
            <v>0</v>
          </cell>
          <cell r="M557">
            <v>0</v>
          </cell>
        </row>
        <row r="559">
          <cell r="F559" t="str">
            <v>Underwriting Risk</v>
          </cell>
        </row>
        <row r="560">
          <cell r="J560" t="str">
            <v>P/C</v>
          </cell>
          <cell r="K560" t="str">
            <v>L/H</v>
          </cell>
          <cell r="L560" t="str">
            <v>Combined</v>
          </cell>
        </row>
        <row r="561">
          <cell r="B561">
            <v>8</v>
          </cell>
          <cell r="F561" t="str">
            <v>(B5)</v>
          </cell>
          <cell r="G561" t="str">
            <v>Net Loss and LAE Reserve Risk (Pages 21 &amp; 22)</v>
          </cell>
          <cell r="J561">
            <v>0</v>
          </cell>
          <cell r="K561">
            <v>0</v>
          </cell>
          <cell r="L561">
            <v>0</v>
          </cell>
          <cell r="M561">
            <v>0</v>
          </cell>
        </row>
        <row r="562">
          <cell r="B562">
            <v>9</v>
          </cell>
          <cell r="F562" t="str">
            <v>(B6)</v>
          </cell>
          <cell r="G562" t="str">
            <v>Net Premium Risk (Page 23)</v>
          </cell>
          <cell r="J562">
            <v>0</v>
          </cell>
          <cell r="K562">
            <v>0</v>
          </cell>
          <cell r="L562">
            <v>0</v>
          </cell>
          <cell r="M562">
            <v>0</v>
          </cell>
        </row>
        <row r="563">
          <cell r="B563">
            <v>10</v>
          </cell>
          <cell r="I563" t="str">
            <v>Total Underwriting Risk (B5 + B6)</v>
          </cell>
          <cell r="L563">
            <v>0</v>
          </cell>
          <cell r="M563">
            <v>0</v>
          </cell>
        </row>
        <row r="564">
          <cell r="B564">
            <v>11</v>
          </cell>
          <cell r="F564" t="str">
            <v>(B7)</v>
          </cell>
          <cell r="G564" t="str">
            <v>Business Risk (Page 24)</v>
          </cell>
          <cell r="L564">
            <v>0</v>
          </cell>
          <cell r="M564">
            <v>0</v>
          </cell>
        </row>
        <row r="565">
          <cell r="B565">
            <v>12</v>
          </cell>
          <cell r="G565" t="str">
            <v xml:space="preserve">       Gross Required Capital (GRC)  (B1 + B2 + B3 + B4 + B5 + B6 + B7 + B8)</v>
          </cell>
          <cell r="L565">
            <v>0</v>
          </cell>
          <cell r="M565">
            <v>0</v>
          </cell>
        </row>
        <row r="566">
          <cell r="B566">
            <v>13</v>
          </cell>
          <cell r="G566" t="str">
            <v xml:space="preserve">        Less: Covariance Adjustment</v>
          </cell>
          <cell r="L566">
            <v>0</v>
          </cell>
          <cell r="M566">
            <v>0</v>
          </cell>
        </row>
        <row r="567">
          <cell r="B567">
            <v>14</v>
          </cell>
          <cell r="G567" t="str">
            <v xml:space="preserve">     Net Required Capital</v>
          </cell>
          <cell r="L567">
            <v>0</v>
          </cell>
          <cell r="M567">
            <v>0</v>
          </cell>
        </row>
        <row r="570">
          <cell r="B570" t="str">
            <v>Adjusted Surplus Recap (APHS):</v>
          </cell>
          <cell r="J570">
            <v>40543</v>
          </cell>
        </row>
        <row r="571">
          <cell r="J571" t="str">
            <v>Baseline</v>
          </cell>
          <cell r="K571" t="str">
            <v>Adjustment</v>
          </cell>
          <cell r="L571" t="str">
            <v>Tax Adjustment</v>
          </cell>
          <cell r="M571" t="str">
            <v>Total</v>
          </cell>
          <cell r="N571" t="str">
            <v>Explanation of Adjustments</v>
          </cell>
        </row>
        <row r="572">
          <cell r="B572">
            <v>15</v>
          </cell>
          <cell r="D572" t="str">
            <v>Reported Surplus 1)</v>
          </cell>
          <cell r="J572">
            <v>0</v>
          </cell>
          <cell r="K572">
            <v>0</v>
          </cell>
          <cell r="L572" t="str">
            <v>N/A</v>
          </cell>
          <cell r="M572">
            <v>0</v>
          </cell>
          <cell r="N572" t="str">
            <v xml:space="preserve"> </v>
          </cell>
        </row>
        <row r="573">
          <cell r="B573">
            <v>16</v>
          </cell>
          <cell r="D573" t="str">
            <v>Capital Contribution</v>
          </cell>
          <cell r="J573">
            <v>0</v>
          </cell>
          <cell r="K573">
            <v>0</v>
          </cell>
          <cell r="L573" t="str">
            <v>N/A</v>
          </cell>
          <cell r="M573">
            <v>0</v>
          </cell>
          <cell r="N573" t="str">
            <v xml:space="preserve"> </v>
          </cell>
        </row>
        <row r="574">
          <cell r="B574">
            <v>17</v>
          </cell>
          <cell r="D574" t="str">
            <v>Pro Forma Reported PHS</v>
          </cell>
          <cell r="J574">
            <v>0</v>
          </cell>
          <cell r="K574">
            <v>0</v>
          </cell>
          <cell r="L574" t="str">
            <v>N/A</v>
          </cell>
          <cell r="M574">
            <v>0</v>
          </cell>
        </row>
        <row r="576">
          <cell r="B576">
            <v>18</v>
          </cell>
          <cell r="D576" t="str">
            <v>Liquidity Reserves (French Accntng)</v>
          </cell>
          <cell r="J576">
            <v>0</v>
          </cell>
          <cell r="K576">
            <v>0</v>
          </cell>
          <cell r="L576">
            <v>0</v>
          </cell>
          <cell r="M576">
            <v>0</v>
          </cell>
          <cell r="N576" t="str">
            <v xml:space="preserve"> </v>
          </cell>
        </row>
        <row r="577">
          <cell r="B577">
            <v>19</v>
          </cell>
          <cell r="D577" t="str">
            <v>Equalization Reserves (German Accntng)</v>
          </cell>
          <cell r="J577">
            <v>0</v>
          </cell>
          <cell r="K577">
            <v>0</v>
          </cell>
          <cell r="L577">
            <v>0</v>
          </cell>
          <cell r="M577">
            <v>0</v>
          </cell>
          <cell r="N577" t="str">
            <v xml:space="preserve"> </v>
          </cell>
        </row>
        <row r="578">
          <cell r="B578">
            <v>20</v>
          </cell>
          <cell r="D578" t="str">
            <v>Rückstellung for Beitragsrückerstattung (German L/H Bonus Reserves)</v>
          </cell>
          <cell r="J578">
            <v>0</v>
          </cell>
          <cell r="K578">
            <v>0</v>
          </cell>
          <cell r="L578" t="str">
            <v>N/A</v>
          </cell>
          <cell r="M578">
            <v>0</v>
          </cell>
          <cell r="N578" t="str">
            <v xml:space="preserve"> </v>
          </cell>
        </row>
        <row r="579">
          <cell r="B579">
            <v>21</v>
          </cell>
          <cell r="D579" t="str">
            <v>Contingency Reserves (French or Swiss Accntng)</v>
          </cell>
          <cell r="J579">
            <v>0</v>
          </cell>
          <cell r="K579">
            <v>0</v>
          </cell>
          <cell r="L579">
            <v>0</v>
          </cell>
          <cell r="M579">
            <v>0</v>
          </cell>
          <cell r="N579" t="str">
            <v xml:space="preserve"> </v>
          </cell>
        </row>
        <row r="580">
          <cell r="B580">
            <v>22</v>
          </cell>
          <cell r="D580" t="str">
            <v>DAC Equity (Statutory Accounting,HGB) PC Only</v>
          </cell>
          <cell r="J580">
            <v>0</v>
          </cell>
          <cell r="K580">
            <v>0</v>
          </cell>
          <cell r="L580">
            <v>0</v>
          </cell>
          <cell r="M580">
            <v>0</v>
          </cell>
          <cell r="N580" t="str">
            <v xml:space="preserve"> </v>
          </cell>
        </row>
        <row r="581">
          <cell r="B581">
            <v>23</v>
          </cell>
          <cell r="D581" t="str">
            <v>Loss Reserve Equity</v>
          </cell>
          <cell r="J581">
            <v>0</v>
          </cell>
          <cell r="K581">
            <v>0</v>
          </cell>
          <cell r="L581">
            <v>0</v>
          </cell>
          <cell r="M581">
            <v>0</v>
          </cell>
          <cell r="N581" t="str">
            <v xml:space="preserve"> </v>
          </cell>
        </row>
        <row r="582">
          <cell r="B582">
            <v>24</v>
          </cell>
          <cell r="D582" t="str">
            <v xml:space="preserve">Convertible Bond Equity </v>
          </cell>
          <cell r="J582">
            <v>0</v>
          </cell>
          <cell r="K582">
            <v>0</v>
          </cell>
          <cell r="L582" t="str">
            <v>N/A</v>
          </cell>
          <cell r="M582">
            <v>0</v>
          </cell>
          <cell r="N582" t="str">
            <v xml:space="preserve"> </v>
          </cell>
        </row>
        <row r="583">
          <cell r="B583">
            <v>25</v>
          </cell>
          <cell r="D583" t="str">
            <v xml:space="preserve">Asset Equity - Affiliates and Participations </v>
          </cell>
          <cell r="J583">
            <v>0</v>
          </cell>
          <cell r="K583">
            <v>0</v>
          </cell>
          <cell r="L583">
            <v>0</v>
          </cell>
          <cell r="M583">
            <v>0</v>
          </cell>
          <cell r="N583" t="str">
            <v xml:space="preserve"> </v>
          </cell>
        </row>
        <row r="584">
          <cell r="B584">
            <v>26</v>
          </cell>
          <cell r="D584" t="str">
            <v>Asset Equity - Bonds (Non-Affiliated)</v>
          </cell>
          <cell r="J584">
            <v>0</v>
          </cell>
          <cell r="K584">
            <v>0</v>
          </cell>
          <cell r="L584">
            <v>0</v>
          </cell>
          <cell r="M584">
            <v>0</v>
          </cell>
          <cell r="N584" t="str">
            <v xml:space="preserve"> </v>
          </cell>
        </row>
        <row r="585">
          <cell r="B585">
            <v>27</v>
          </cell>
          <cell r="D585" t="str">
            <v>Asset Equity - Equity (Non-Affiliated)</v>
          </cell>
          <cell r="J585">
            <v>0</v>
          </cell>
          <cell r="K585">
            <v>0</v>
          </cell>
          <cell r="L585">
            <v>0</v>
          </cell>
          <cell r="M585">
            <v>0</v>
          </cell>
          <cell r="N585" t="str">
            <v xml:space="preserve"> </v>
          </cell>
        </row>
        <row r="586">
          <cell r="B586">
            <v>28</v>
          </cell>
          <cell r="D586" t="str">
            <v xml:space="preserve">Asset Equity - Real Estate </v>
          </cell>
          <cell r="J586">
            <v>0</v>
          </cell>
          <cell r="K586">
            <v>0</v>
          </cell>
          <cell r="L586">
            <v>0</v>
          </cell>
          <cell r="M586">
            <v>0</v>
          </cell>
          <cell r="N586" t="str">
            <v xml:space="preserve"> </v>
          </cell>
        </row>
        <row r="587">
          <cell r="B587">
            <v>29</v>
          </cell>
          <cell r="D587" t="str">
            <v>Asset Equity - Other</v>
          </cell>
          <cell r="J587">
            <v>0</v>
          </cell>
          <cell r="K587">
            <v>0</v>
          </cell>
          <cell r="L587">
            <v>0</v>
          </cell>
          <cell r="M587">
            <v>0</v>
          </cell>
          <cell r="N587" t="str">
            <v xml:space="preserve"> </v>
          </cell>
        </row>
        <row r="588">
          <cell r="B588">
            <v>30</v>
          </cell>
          <cell r="D588" t="str">
            <v>Other Taxable Adjustments</v>
          </cell>
          <cell r="J588">
            <v>0</v>
          </cell>
          <cell r="K588">
            <v>0</v>
          </cell>
          <cell r="L588">
            <v>0</v>
          </cell>
          <cell r="M588">
            <v>0</v>
          </cell>
          <cell r="N588" t="str">
            <v xml:space="preserve"> </v>
          </cell>
        </row>
        <row r="589">
          <cell r="B589">
            <v>31</v>
          </cell>
          <cell r="D589" t="str">
            <v>Other NON-Taxable Adjustments (i.e. minority interests, etc)</v>
          </cell>
          <cell r="J589">
            <v>0</v>
          </cell>
          <cell r="K589">
            <v>0</v>
          </cell>
          <cell r="L589" t="str">
            <v>N/A</v>
          </cell>
          <cell r="M589">
            <v>0</v>
          </cell>
          <cell r="N589" t="str">
            <v xml:space="preserve"> </v>
          </cell>
        </row>
        <row r="590">
          <cell r="B590">
            <v>32</v>
          </cell>
          <cell r="E590" t="str">
            <v>Sub-total</v>
          </cell>
          <cell r="J590">
            <v>0</v>
          </cell>
          <cell r="K590">
            <v>0</v>
          </cell>
          <cell r="L590">
            <v>0</v>
          </cell>
          <cell r="M590">
            <v>0</v>
          </cell>
        </row>
        <row r="592">
          <cell r="B592">
            <v>33</v>
          </cell>
          <cell r="D592" t="str">
            <v xml:space="preserve">Intangible Assets (Goodwill + PVFP) </v>
          </cell>
          <cell r="J592">
            <v>0</v>
          </cell>
          <cell r="K592">
            <v>0</v>
          </cell>
          <cell r="L592" t="str">
            <v>N/A</v>
          </cell>
          <cell r="M592">
            <v>0</v>
          </cell>
          <cell r="N592" t="str">
            <v xml:space="preserve"> </v>
          </cell>
        </row>
        <row r="593">
          <cell r="B593">
            <v>34</v>
          </cell>
          <cell r="D593" t="str">
            <v>Recent Loss - Net - (After-Taxes and Reinsurance)</v>
          </cell>
          <cell r="J593">
            <v>0</v>
          </cell>
          <cell r="K593">
            <v>0</v>
          </cell>
          <cell r="L593" t="str">
            <v>N/A</v>
          </cell>
          <cell r="M593">
            <v>0</v>
          </cell>
          <cell r="N593" t="str">
            <v xml:space="preserve"> </v>
          </cell>
        </row>
        <row r="594">
          <cell r="B594">
            <v>35</v>
          </cell>
          <cell r="D594" t="str">
            <v>Net Catastrophe PML (After-Taxes and Reinsurance)</v>
          </cell>
          <cell r="J594">
            <v>0</v>
          </cell>
          <cell r="K594">
            <v>0</v>
          </cell>
          <cell r="L594">
            <v>0</v>
          </cell>
          <cell r="M594">
            <v>0</v>
          </cell>
          <cell r="N594" t="str">
            <v xml:space="preserve"> </v>
          </cell>
        </row>
        <row r="595">
          <cell r="B595">
            <v>36</v>
          </cell>
          <cell r="D595" t="str">
            <v>Unearned Premium Capital Charge (P/C Only)</v>
          </cell>
          <cell r="J595">
            <v>0</v>
          </cell>
          <cell r="K595">
            <v>0</v>
          </cell>
          <cell r="L595" t="str">
            <v>N/A</v>
          </cell>
          <cell r="M595">
            <v>0</v>
          </cell>
          <cell r="N595" t="str">
            <v xml:space="preserve"> </v>
          </cell>
        </row>
        <row r="596">
          <cell r="B596">
            <v>37</v>
          </cell>
          <cell r="D596" t="str">
            <v>DAC Charge under GAAP (Life Only)</v>
          </cell>
          <cell r="H596" t="str">
            <v>% Charge</v>
          </cell>
          <cell r="I596">
            <v>1</v>
          </cell>
          <cell r="J596">
            <v>0</v>
          </cell>
          <cell r="K596">
            <v>0</v>
          </cell>
          <cell r="L596" t="str">
            <v>N/A</v>
          </cell>
          <cell r="M596">
            <v>0</v>
          </cell>
          <cell r="N596" t="str">
            <v xml:space="preserve"> </v>
          </cell>
        </row>
        <row r="597">
          <cell r="B597">
            <v>38</v>
          </cell>
          <cell r="D597" t="str">
            <v>Reduction to DAC Equity due to high Loss Ratio(P/C Only)</v>
          </cell>
          <cell r="J597">
            <v>0</v>
          </cell>
          <cell r="K597">
            <v>0</v>
          </cell>
          <cell r="L597">
            <v>0</v>
          </cell>
          <cell r="M597">
            <v>0</v>
          </cell>
          <cell r="N597" t="str">
            <v xml:space="preserve"> </v>
          </cell>
        </row>
        <row r="598">
          <cell r="B598">
            <v>39</v>
          </cell>
          <cell r="D598" t="str">
            <v>Future Dividends</v>
          </cell>
          <cell r="J598">
            <v>0</v>
          </cell>
          <cell r="K598">
            <v>0</v>
          </cell>
          <cell r="L598" t="str">
            <v>N/A</v>
          </cell>
          <cell r="M598">
            <v>0</v>
          </cell>
          <cell r="N598" t="str">
            <v xml:space="preserve"> </v>
          </cell>
        </row>
        <row r="599">
          <cell r="B599">
            <v>40</v>
          </cell>
          <cell r="D599" t="str">
            <v>Future Losses (D) (Defferred Taxes)</v>
          </cell>
          <cell r="J599">
            <v>0</v>
          </cell>
          <cell r="K599">
            <v>0</v>
          </cell>
          <cell r="L599" t="str">
            <v>N/A</v>
          </cell>
          <cell r="M599">
            <v>0</v>
          </cell>
          <cell r="N599" t="str">
            <v xml:space="preserve"> </v>
          </cell>
        </row>
        <row r="600">
          <cell r="B600">
            <v>41</v>
          </cell>
          <cell r="D600" t="str">
            <v>Other Taxable Reductions to surplus</v>
          </cell>
          <cell r="J600">
            <v>0</v>
          </cell>
          <cell r="K600">
            <v>0</v>
          </cell>
          <cell r="L600">
            <v>0</v>
          </cell>
          <cell r="M600">
            <v>0</v>
          </cell>
          <cell r="N600" t="str">
            <v xml:space="preserve"> </v>
          </cell>
        </row>
        <row r="602">
          <cell r="B602">
            <v>42</v>
          </cell>
          <cell r="C602" t="str">
            <v>Adjusted Surplus (APHS)</v>
          </cell>
          <cell r="J602">
            <v>0</v>
          </cell>
          <cell r="K602">
            <v>0</v>
          </cell>
          <cell r="L602">
            <v>0</v>
          </cell>
          <cell r="M602">
            <v>0</v>
          </cell>
        </row>
        <row r="604">
          <cell r="B604">
            <v>43</v>
          </cell>
          <cell r="G604" t="str">
            <v>(A)</v>
          </cell>
          <cell r="H604" t="str">
            <v>Calculated APHS/NRC</v>
          </cell>
          <cell r="M604">
            <v>0</v>
          </cell>
          <cell r="N604" t="str">
            <v>standard</v>
          </cell>
        </row>
        <row r="606">
          <cell r="B606" t="str">
            <v xml:space="preserve">    Implied Balance Sheet Strength - BCAR Guidelines:</v>
          </cell>
        </row>
        <row r="607">
          <cell r="B607" t="str">
            <v>A++</v>
          </cell>
          <cell r="C607">
            <v>175</v>
          </cell>
          <cell r="E607" t="str">
            <v xml:space="preserve">B    </v>
          </cell>
          <cell r="F607">
            <v>90</v>
          </cell>
          <cell r="G607" t="str">
            <v>Please remember that the BCAR result should be viewed in a flexible light, since a company's capitalization is only a portion of the company's overall makeup and only one of the tools available to AMB analysts.  A company's market profile, country risk, o</v>
          </cell>
        </row>
        <row r="608">
          <cell r="B608" t="str">
            <v xml:space="preserve">A+  </v>
          </cell>
          <cell r="C608">
            <v>160</v>
          </cell>
          <cell r="E608" t="str">
            <v xml:space="preserve">B-   </v>
          </cell>
          <cell r="F608">
            <v>80</v>
          </cell>
        </row>
        <row r="609">
          <cell r="B609" t="str">
            <v xml:space="preserve">A    </v>
          </cell>
          <cell r="C609">
            <v>145</v>
          </cell>
          <cell r="E609" t="str">
            <v>C++</v>
          </cell>
          <cell r="F609">
            <v>70</v>
          </cell>
        </row>
        <row r="610">
          <cell r="B610" t="str">
            <v xml:space="preserve">A-   </v>
          </cell>
          <cell r="C610">
            <v>130</v>
          </cell>
          <cell r="E610" t="str">
            <v xml:space="preserve">C+  </v>
          </cell>
          <cell r="F610">
            <v>60</v>
          </cell>
        </row>
        <row r="611">
          <cell r="B611" t="str">
            <v>B++</v>
          </cell>
          <cell r="C611">
            <v>115</v>
          </cell>
          <cell r="E611" t="str">
            <v xml:space="preserve">C    </v>
          </cell>
          <cell r="F611">
            <v>50</v>
          </cell>
        </row>
        <row r="612">
          <cell r="B612" t="str">
            <v xml:space="preserve">B+  </v>
          </cell>
          <cell r="C612">
            <v>100</v>
          </cell>
          <cell r="E612" t="str">
            <v xml:space="preserve">C-   </v>
          </cell>
          <cell r="F612">
            <v>40</v>
          </cell>
        </row>
        <row r="616">
          <cell r="B616" t="str">
            <v>Company Name:</v>
          </cell>
          <cell r="C616" t="str">
            <v>XYZ Sample</v>
          </cell>
          <cell r="J616" t="str">
            <v>Currency:</v>
          </cell>
          <cell r="K616" t="str">
            <v>US Dollars</v>
          </cell>
          <cell r="P616" t="str">
            <v>Page 25</v>
          </cell>
        </row>
        <row r="617">
          <cell r="B617" t="str">
            <v>AMB Number:</v>
          </cell>
          <cell r="C617" t="str">
            <v>99999</v>
          </cell>
          <cell r="J617" t="str">
            <v>Denomination:</v>
          </cell>
          <cell r="K617" t="str">
            <v>(000)s</v>
          </cell>
        </row>
        <row r="618">
          <cell r="B618" t="str">
            <v>Analyst:</v>
          </cell>
          <cell r="C618" t="str">
            <v xml:space="preserve"> </v>
          </cell>
        </row>
        <row r="620">
          <cell r="B620" t="str">
            <v>NET REQUIRED CAPITAL:</v>
          </cell>
        </row>
        <row r="621">
          <cell r="F621" t="str">
            <v>Asset Risk:</v>
          </cell>
          <cell r="L621">
            <v>40908</v>
          </cell>
          <cell r="M621" t="str">
            <v>% of GRC</v>
          </cell>
        </row>
        <row r="622">
          <cell r="B622">
            <v>1</v>
          </cell>
          <cell r="F622" t="str">
            <v>(B1)</v>
          </cell>
          <cell r="G622" t="str">
            <v>Fixed Income Securities Risk (Page 26)</v>
          </cell>
          <cell r="L622">
            <v>0</v>
          </cell>
          <cell r="M622">
            <v>0</v>
          </cell>
        </row>
        <row r="623">
          <cell r="B623">
            <v>2</v>
          </cell>
          <cell r="F623" t="str">
            <v>(B2)</v>
          </cell>
          <cell r="G623" t="str">
            <v>Equity Securities Risk (Page 26)</v>
          </cell>
          <cell r="L623">
            <v>0</v>
          </cell>
          <cell r="M623">
            <v>0</v>
          </cell>
        </row>
        <row r="624">
          <cell r="B624">
            <v>3</v>
          </cell>
          <cell r="I624" t="str">
            <v>Subtotal (B1 + B2)</v>
          </cell>
          <cell r="L624">
            <v>0</v>
          </cell>
          <cell r="M624">
            <v>0</v>
          </cell>
        </row>
        <row r="625">
          <cell r="B625">
            <v>4</v>
          </cell>
          <cell r="F625" t="str">
            <v>(B3)</v>
          </cell>
          <cell r="G625" t="str">
            <v>Interest Rate Risk (Page 27)</v>
          </cell>
          <cell r="L625">
            <v>0</v>
          </cell>
          <cell r="M625">
            <v>0</v>
          </cell>
        </row>
        <row r="626">
          <cell r="B626">
            <v>5</v>
          </cell>
          <cell r="I626" t="str">
            <v>Total Investment Risk (B1 + B2 +B3)</v>
          </cell>
          <cell r="L626">
            <v>0</v>
          </cell>
          <cell r="M626">
            <v>0</v>
          </cell>
        </row>
        <row r="627">
          <cell r="B627">
            <v>6</v>
          </cell>
          <cell r="F627" t="str">
            <v>(B4)</v>
          </cell>
          <cell r="G627" t="str">
            <v>Credit Risk (Page 28)</v>
          </cell>
          <cell r="L627">
            <v>0</v>
          </cell>
          <cell r="M627">
            <v>0</v>
          </cell>
        </row>
        <row r="628">
          <cell r="B628">
            <v>7</v>
          </cell>
          <cell r="I628" t="str">
            <v>Total Asset Risk (B1 + B2 + B3 + B4)</v>
          </cell>
          <cell r="L628">
            <v>0</v>
          </cell>
          <cell r="M628">
            <v>0</v>
          </cell>
        </row>
        <row r="630">
          <cell r="F630" t="str">
            <v>Underwriting Risk</v>
          </cell>
        </row>
        <row r="631">
          <cell r="J631" t="str">
            <v>P/C</v>
          </cell>
          <cell r="K631" t="str">
            <v>L/H</v>
          </cell>
          <cell r="L631" t="str">
            <v>Combined</v>
          </cell>
        </row>
        <row r="632">
          <cell r="B632">
            <v>8</v>
          </cell>
          <cell r="F632" t="str">
            <v>(B5)</v>
          </cell>
          <cell r="G632" t="str">
            <v>Net Loss and LAE Reserve Risk (Pages 29 &amp; 30)</v>
          </cell>
          <cell r="J632">
            <v>0</v>
          </cell>
          <cell r="K632">
            <v>0</v>
          </cell>
          <cell r="L632">
            <v>0</v>
          </cell>
          <cell r="M632">
            <v>0</v>
          </cell>
        </row>
        <row r="633">
          <cell r="B633">
            <v>9</v>
          </cell>
          <cell r="F633" t="str">
            <v>(B6)</v>
          </cell>
          <cell r="G633" t="str">
            <v>Net Premium Risk (Page 31)</v>
          </cell>
          <cell r="J633">
            <v>0</v>
          </cell>
          <cell r="K633">
            <v>0</v>
          </cell>
          <cell r="L633">
            <v>0</v>
          </cell>
          <cell r="M633">
            <v>0</v>
          </cell>
        </row>
        <row r="634">
          <cell r="B634">
            <v>10</v>
          </cell>
          <cell r="I634" t="str">
            <v>Total Underwriting Risk (B5 + B6)</v>
          </cell>
          <cell r="L634">
            <v>0</v>
          </cell>
          <cell r="M634">
            <v>0</v>
          </cell>
        </row>
        <row r="635">
          <cell r="B635">
            <v>11</v>
          </cell>
          <cell r="F635" t="str">
            <v>(B7)</v>
          </cell>
          <cell r="G635" t="str">
            <v>Business Risk (Page 32)</v>
          </cell>
          <cell r="L635">
            <v>0</v>
          </cell>
          <cell r="M635">
            <v>0</v>
          </cell>
        </row>
        <row r="636">
          <cell r="B636">
            <v>12</v>
          </cell>
          <cell r="G636" t="str">
            <v xml:space="preserve">       Gross Required Capital (GRC)  (B1 + B2 + B3 + B4 + B5 + B6 + B7 + B8)</v>
          </cell>
          <cell r="L636">
            <v>0</v>
          </cell>
          <cell r="M636">
            <v>0</v>
          </cell>
        </row>
        <row r="637">
          <cell r="B637">
            <v>13</v>
          </cell>
          <cell r="G637" t="str">
            <v xml:space="preserve">        Less: Covariance Adjustment</v>
          </cell>
          <cell r="L637">
            <v>0</v>
          </cell>
          <cell r="M637">
            <v>0</v>
          </cell>
        </row>
        <row r="638">
          <cell r="B638">
            <v>14</v>
          </cell>
          <cell r="G638" t="str">
            <v xml:space="preserve">     Net Required Capital</v>
          </cell>
          <cell r="L638">
            <v>0</v>
          </cell>
          <cell r="M638">
            <v>0</v>
          </cell>
        </row>
        <row r="641">
          <cell r="B641" t="str">
            <v>Adjusted Surplus Recap (APHS):</v>
          </cell>
          <cell r="J641">
            <v>40908</v>
          </cell>
        </row>
        <row r="642">
          <cell r="J642" t="str">
            <v>Baseline</v>
          </cell>
          <cell r="K642" t="str">
            <v>Adjustment</v>
          </cell>
          <cell r="L642" t="str">
            <v>Tax Adjustment</v>
          </cell>
          <cell r="M642" t="str">
            <v>Total</v>
          </cell>
          <cell r="N642" t="str">
            <v>Explanation of Adjustments</v>
          </cell>
        </row>
        <row r="643">
          <cell r="B643">
            <v>15</v>
          </cell>
          <cell r="C643" t="str">
            <v>Reported Surplus 1)</v>
          </cell>
          <cell r="J643">
            <v>0</v>
          </cell>
          <cell r="K643">
            <v>0</v>
          </cell>
          <cell r="L643" t="str">
            <v>N/A</v>
          </cell>
          <cell r="M643">
            <v>0</v>
          </cell>
          <cell r="N643" t="str">
            <v xml:space="preserve"> </v>
          </cell>
        </row>
        <row r="644">
          <cell r="B644">
            <v>16</v>
          </cell>
          <cell r="C644" t="str">
            <v>Capital Contribution</v>
          </cell>
          <cell r="J644">
            <v>0</v>
          </cell>
          <cell r="K644">
            <v>0</v>
          </cell>
          <cell r="L644" t="str">
            <v>N/A</v>
          </cell>
          <cell r="M644">
            <v>0</v>
          </cell>
          <cell r="N644" t="str">
            <v xml:space="preserve"> </v>
          </cell>
        </row>
        <row r="645">
          <cell r="B645">
            <v>17</v>
          </cell>
          <cell r="C645" t="str">
            <v>Pro Forma Reported PHS</v>
          </cell>
          <cell r="J645">
            <v>0</v>
          </cell>
          <cell r="K645">
            <v>0</v>
          </cell>
          <cell r="L645" t="str">
            <v>N/A</v>
          </cell>
          <cell r="M645">
            <v>0</v>
          </cell>
        </row>
        <row r="647">
          <cell r="B647">
            <v>18</v>
          </cell>
          <cell r="D647" t="str">
            <v>Liquidity Reserves (French Accntng)</v>
          </cell>
          <cell r="J647">
            <v>0</v>
          </cell>
          <cell r="K647">
            <v>0</v>
          </cell>
          <cell r="L647">
            <v>0</v>
          </cell>
          <cell r="M647">
            <v>0</v>
          </cell>
          <cell r="N647" t="str">
            <v xml:space="preserve"> </v>
          </cell>
        </row>
        <row r="648">
          <cell r="B648">
            <v>19</v>
          </cell>
          <cell r="D648" t="str">
            <v>Equalization Reserves (German Accntng)</v>
          </cell>
          <cell r="J648">
            <v>0</v>
          </cell>
          <cell r="K648">
            <v>0</v>
          </cell>
          <cell r="L648">
            <v>0</v>
          </cell>
          <cell r="M648">
            <v>0</v>
          </cell>
          <cell r="N648" t="str">
            <v xml:space="preserve"> </v>
          </cell>
        </row>
        <row r="649">
          <cell r="B649">
            <v>20</v>
          </cell>
          <cell r="D649" t="str">
            <v>Rückstellung for Beitragsrückerstattung (German L/H Bonus Reserves)</v>
          </cell>
          <cell r="J649">
            <v>0</v>
          </cell>
          <cell r="K649">
            <v>0</v>
          </cell>
          <cell r="L649" t="str">
            <v>N/A</v>
          </cell>
          <cell r="M649">
            <v>0</v>
          </cell>
          <cell r="N649" t="str">
            <v xml:space="preserve"> </v>
          </cell>
        </row>
        <row r="650">
          <cell r="B650">
            <v>21</v>
          </cell>
          <cell r="D650" t="str">
            <v>Contingency Reserves (French or Swiss Accntng)</v>
          </cell>
          <cell r="J650">
            <v>0</v>
          </cell>
          <cell r="K650">
            <v>0</v>
          </cell>
          <cell r="L650">
            <v>0</v>
          </cell>
          <cell r="M650">
            <v>0</v>
          </cell>
          <cell r="N650" t="str">
            <v xml:space="preserve"> </v>
          </cell>
        </row>
        <row r="651">
          <cell r="B651">
            <v>22</v>
          </cell>
          <cell r="D651" t="str">
            <v>DAC Equity (Statutory Accounting,HGB) PC Only</v>
          </cell>
          <cell r="J651">
            <v>0</v>
          </cell>
          <cell r="K651">
            <v>0</v>
          </cell>
          <cell r="L651">
            <v>0</v>
          </cell>
          <cell r="M651">
            <v>0</v>
          </cell>
          <cell r="N651" t="str">
            <v xml:space="preserve"> </v>
          </cell>
        </row>
        <row r="652">
          <cell r="B652">
            <v>23</v>
          </cell>
          <cell r="D652" t="str">
            <v>Loss Reserve Equity</v>
          </cell>
          <cell r="J652">
            <v>0</v>
          </cell>
          <cell r="K652">
            <v>0</v>
          </cell>
          <cell r="L652">
            <v>0</v>
          </cell>
          <cell r="M652">
            <v>0</v>
          </cell>
          <cell r="N652" t="str">
            <v xml:space="preserve"> </v>
          </cell>
        </row>
        <row r="653">
          <cell r="B653">
            <v>24</v>
          </cell>
          <cell r="D653" t="str">
            <v xml:space="preserve">Convertible Bond Equity </v>
          </cell>
          <cell r="J653">
            <v>0</v>
          </cell>
          <cell r="K653">
            <v>0</v>
          </cell>
          <cell r="L653" t="str">
            <v>N/A</v>
          </cell>
          <cell r="M653">
            <v>0</v>
          </cell>
          <cell r="N653" t="str">
            <v xml:space="preserve"> </v>
          </cell>
        </row>
        <row r="654">
          <cell r="B654">
            <v>25</v>
          </cell>
          <cell r="D654" t="str">
            <v xml:space="preserve">Asset Equity - Affiliates and Participations </v>
          </cell>
          <cell r="J654">
            <v>0</v>
          </cell>
          <cell r="K654">
            <v>0</v>
          </cell>
          <cell r="L654">
            <v>0</v>
          </cell>
          <cell r="M654">
            <v>0</v>
          </cell>
          <cell r="N654" t="str">
            <v xml:space="preserve"> </v>
          </cell>
        </row>
        <row r="655">
          <cell r="B655">
            <v>26</v>
          </cell>
          <cell r="D655" t="str">
            <v>Asset Equity - Bonds (Non-Affiliated)</v>
          </cell>
          <cell r="J655">
            <v>0</v>
          </cell>
          <cell r="K655">
            <v>0</v>
          </cell>
          <cell r="L655">
            <v>0</v>
          </cell>
          <cell r="M655">
            <v>0</v>
          </cell>
          <cell r="N655" t="str">
            <v xml:space="preserve"> </v>
          </cell>
        </row>
        <row r="656">
          <cell r="B656">
            <v>27</v>
          </cell>
          <cell r="D656" t="str">
            <v>Asset Equity - Equity (Non-Affiliated)</v>
          </cell>
          <cell r="J656">
            <v>0</v>
          </cell>
          <cell r="K656">
            <v>0</v>
          </cell>
          <cell r="L656">
            <v>0</v>
          </cell>
          <cell r="M656">
            <v>0</v>
          </cell>
          <cell r="N656" t="str">
            <v xml:space="preserve"> </v>
          </cell>
        </row>
        <row r="657">
          <cell r="B657">
            <v>28</v>
          </cell>
          <cell r="D657" t="str">
            <v xml:space="preserve">Asset Equity - Real Estate </v>
          </cell>
          <cell r="J657">
            <v>0</v>
          </cell>
          <cell r="K657">
            <v>0</v>
          </cell>
          <cell r="L657">
            <v>0</v>
          </cell>
          <cell r="M657">
            <v>0</v>
          </cell>
          <cell r="N657" t="str">
            <v xml:space="preserve"> </v>
          </cell>
        </row>
        <row r="658">
          <cell r="B658">
            <v>29</v>
          </cell>
          <cell r="D658" t="str">
            <v>Asset Equity - Other</v>
          </cell>
          <cell r="J658">
            <v>0</v>
          </cell>
          <cell r="K658">
            <v>0</v>
          </cell>
          <cell r="L658">
            <v>0</v>
          </cell>
          <cell r="M658">
            <v>0</v>
          </cell>
          <cell r="N658" t="str">
            <v xml:space="preserve"> </v>
          </cell>
        </row>
        <row r="659">
          <cell r="B659">
            <v>30</v>
          </cell>
          <cell r="D659" t="str">
            <v>Other Taxable Adjustments</v>
          </cell>
          <cell r="J659">
            <v>0</v>
          </cell>
          <cell r="K659">
            <v>0</v>
          </cell>
          <cell r="L659">
            <v>0</v>
          </cell>
          <cell r="M659">
            <v>0</v>
          </cell>
          <cell r="N659" t="str">
            <v xml:space="preserve"> </v>
          </cell>
        </row>
        <row r="660">
          <cell r="B660">
            <v>31</v>
          </cell>
          <cell r="D660" t="str">
            <v>Other NON-Taxable Adjustments (i.e. minority interests, etc)</v>
          </cell>
          <cell r="J660">
            <v>0</v>
          </cell>
          <cell r="K660">
            <v>0</v>
          </cell>
          <cell r="L660" t="str">
            <v>N/A</v>
          </cell>
          <cell r="M660">
            <v>0</v>
          </cell>
          <cell r="N660" t="str">
            <v xml:space="preserve"> </v>
          </cell>
        </row>
        <row r="661">
          <cell r="B661">
            <v>32</v>
          </cell>
          <cell r="E661" t="str">
            <v>Sub-total</v>
          </cell>
          <cell r="J661">
            <v>0</v>
          </cell>
          <cell r="K661">
            <v>0</v>
          </cell>
          <cell r="L661">
            <v>0</v>
          </cell>
          <cell r="M661">
            <v>0</v>
          </cell>
        </row>
        <row r="663">
          <cell r="B663">
            <v>33</v>
          </cell>
          <cell r="D663" t="str">
            <v xml:space="preserve">Intangible Assets (Goodwill + PVFP) </v>
          </cell>
          <cell r="J663">
            <v>0</v>
          </cell>
          <cell r="K663">
            <v>0</v>
          </cell>
          <cell r="L663" t="str">
            <v>N/A</v>
          </cell>
          <cell r="M663">
            <v>0</v>
          </cell>
          <cell r="N663" t="str">
            <v xml:space="preserve"> </v>
          </cell>
        </row>
        <row r="664">
          <cell r="B664">
            <v>34</v>
          </cell>
          <cell r="D664" t="str">
            <v>Recent Loss - Net - (After-Taxes and Reinsurance)</v>
          </cell>
          <cell r="J664">
            <v>0</v>
          </cell>
          <cell r="K664">
            <v>0</v>
          </cell>
          <cell r="L664" t="str">
            <v>N/A</v>
          </cell>
          <cell r="M664">
            <v>0</v>
          </cell>
          <cell r="N664" t="str">
            <v xml:space="preserve"> </v>
          </cell>
        </row>
        <row r="665">
          <cell r="B665">
            <v>35</v>
          </cell>
          <cell r="D665" t="str">
            <v>Net Catastrophe PML (After-Taxes and Reinsurance)</v>
          </cell>
          <cell r="J665">
            <v>0</v>
          </cell>
          <cell r="K665">
            <v>0</v>
          </cell>
          <cell r="L665">
            <v>0</v>
          </cell>
          <cell r="M665">
            <v>0</v>
          </cell>
          <cell r="N665" t="str">
            <v xml:space="preserve"> </v>
          </cell>
        </row>
        <row r="666">
          <cell r="B666">
            <v>36</v>
          </cell>
          <cell r="D666" t="str">
            <v>Unearned Premium Capital Charge (P/C Only)</v>
          </cell>
          <cell r="J666">
            <v>0</v>
          </cell>
          <cell r="K666">
            <v>0</v>
          </cell>
          <cell r="L666" t="str">
            <v>N/A</v>
          </cell>
          <cell r="M666">
            <v>0</v>
          </cell>
          <cell r="N666" t="str">
            <v xml:space="preserve"> </v>
          </cell>
        </row>
        <row r="667">
          <cell r="B667">
            <v>37</v>
          </cell>
          <cell r="D667" t="str">
            <v>DAC Charge under GAAP (Life Only)</v>
          </cell>
          <cell r="H667" t="str">
            <v>% Charge</v>
          </cell>
          <cell r="I667">
            <v>1</v>
          </cell>
          <cell r="J667">
            <v>0</v>
          </cell>
          <cell r="K667">
            <v>0</v>
          </cell>
          <cell r="L667" t="str">
            <v>N/A</v>
          </cell>
          <cell r="M667">
            <v>0</v>
          </cell>
          <cell r="N667" t="str">
            <v xml:space="preserve"> </v>
          </cell>
        </row>
        <row r="668">
          <cell r="B668">
            <v>38</v>
          </cell>
          <cell r="D668" t="str">
            <v>Reduction to DAC Equity due to high Loss Ratio(P/C Only)</v>
          </cell>
          <cell r="J668">
            <v>0</v>
          </cell>
          <cell r="K668">
            <v>0</v>
          </cell>
          <cell r="L668">
            <v>0</v>
          </cell>
          <cell r="M668">
            <v>0</v>
          </cell>
          <cell r="N668" t="str">
            <v xml:space="preserve"> </v>
          </cell>
        </row>
        <row r="669">
          <cell r="B669">
            <v>39</v>
          </cell>
          <cell r="D669" t="str">
            <v>Future Dividends</v>
          </cell>
          <cell r="J669">
            <v>0</v>
          </cell>
          <cell r="K669">
            <v>0</v>
          </cell>
          <cell r="L669" t="str">
            <v>N/A</v>
          </cell>
          <cell r="M669">
            <v>0</v>
          </cell>
          <cell r="N669" t="str">
            <v xml:space="preserve"> </v>
          </cell>
        </row>
        <row r="670">
          <cell r="B670">
            <v>40</v>
          </cell>
          <cell r="D670" t="str">
            <v>Future Losses (D) (Defferred Taxes)</v>
          </cell>
          <cell r="J670">
            <v>0</v>
          </cell>
          <cell r="K670">
            <v>0</v>
          </cell>
          <cell r="L670" t="str">
            <v>N/A</v>
          </cell>
          <cell r="M670">
            <v>0</v>
          </cell>
          <cell r="N670" t="str">
            <v xml:space="preserve"> </v>
          </cell>
        </row>
        <row r="671">
          <cell r="B671">
            <v>41</v>
          </cell>
          <cell r="D671" t="str">
            <v>Other Taxable Reductions to surplus</v>
          </cell>
          <cell r="J671">
            <v>0</v>
          </cell>
          <cell r="K671">
            <v>0</v>
          </cell>
          <cell r="L671">
            <v>0</v>
          </cell>
          <cell r="M671">
            <v>0</v>
          </cell>
          <cell r="N671" t="str">
            <v xml:space="preserve"> </v>
          </cell>
        </row>
        <row r="673">
          <cell r="B673">
            <v>42</v>
          </cell>
          <cell r="C673" t="str">
            <v>Adjusted Surplus (APHS)</v>
          </cell>
          <cell r="J673">
            <v>0</v>
          </cell>
          <cell r="K673">
            <v>0</v>
          </cell>
          <cell r="L673">
            <v>0</v>
          </cell>
          <cell r="M673">
            <v>0</v>
          </cell>
        </row>
        <row r="675">
          <cell r="B675">
            <v>43</v>
          </cell>
          <cell r="G675" t="str">
            <v>(A)</v>
          </cell>
          <cell r="H675" t="str">
            <v>Calculated APHS/NRC</v>
          </cell>
          <cell r="M675">
            <v>0</v>
          </cell>
          <cell r="N675" t="str">
            <v>standard</v>
          </cell>
        </row>
        <row r="677">
          <cell r="B677" t="str">
            <v xml:space="preserve">    Implied Balance Sheet Strength - BCAR Guidelines:</v>
          </cell>
        </row>
        <row r="678">
          <cell r="B678" t="str">
            <v>A++</v>
          </cell>
          <cell r="C678">
            <v>175</v>
          </cell>
          <cell r="E678" t="str">
            <v xml:space="preserve">B    </v>
          </cell>
          <cell r="F678">
            <v>90</v>
          </cell>
          <cell r="G678" t="str">
            <v>Please remember that the BCAR result should be viewed in a flexible light, since a company's capitalization is only a portion of the company's overall makeup and only one of the tools available to AMB analysts.  A company's market profile, country risk, o</v>
          </cell>
        </row>
        <row r="679">
          <cell r="B679" t="str">
            <v xml:space="preserve">A+  </v>
          </cell>
          <cell r="C679">
            <v>160</v>
          </cell>
          <cell r="E679" t="str">
            <v xml:space="preserve">B-   </v>
          </cell>
          <cell r="F679">
            <v>80</v>
          </cell>
        </row>
        <row r="680">
          <cell r="B680" t="str">
            <v xml:space="preserve">A    </v>
          </cell>
          <cell r="C680">
            <v>145</v>
          </cell>
          <cell r="E680" t="str">
            <v>C++</v>
          </cell>
          <cell r="F680">
            <v>70</v>
          </cell>
        </row>
        <row r="681">
          <cell r="B681" t="str">
            <v xml:space="preserve">A-   </v>
          </cell>
          <cell r="C681">
            <v>130</v>
          </cell>
          <cell r="E681" t="str">
            <v xml:space="preserve">C+  </v>
          </cell>
          <cell r="F681">
            <v>60</v>
          </cell>
        </row>
        <row r="682">
          <cell r="B682" t="str">
            <v>B++</v>
          </cell>
          <cell r="C682">
            <v>115</v>
          </cell>
          <cell r="E682" t="str">
            <v xml:space="preserve">C    </v>
          </cell>
          <cell r="F682">
            <v>50</v>
          </cell>
        </row>
        <row r="683">
          <cell r="B683" t="str">
            <v xml:space="preserve">B+  </v>
          </cell>
          <cell r="C683">
            <v>100</v>
          </cell>
          <cell r="E683" t="str">
            <v xml:space="preserve">C-   </v>
          </cell>
          <cell r="F683">
            <v>40</v>
          </cell>
        </row>
        <row r="687">
          <cell r="B687" t="str">
            <v>Company Name:</v>
          </cell>
          <cell r="C687" t="str">
            <v>XYZ Sample</v>
          </cell>
          <cell r="J687" t="str">
            <v>Currency:</v>
          </cell>
          <cell r="K687" t="str">
            <v>US Dollars</v>
          </cell>
          <cell r="P687" t="str">
            <v>Page 33</v>
          </cell>
        </row>
        <row r="688">
          <cell r="B688" t="str">
            <v>AMB Number:</v>
          </cell>
          <cell r="C688" t="str">
            <v>99999</v>
          </cell>
          <cell r="J688" t="str">
            <v>Denomination:</v>
          </cell>
          <cell r="K688" t="str">
            <v>(000)s</v>
          </cell>
        </row>
        <row r="689">
          <cell r="B689" t="str">
            <v>Analyst:</v>
          </cell>
          <cell r="C689" t="str">
            <v xml:space="preserve"> </v>
          </cell>
        </row>
        <row r="691">
          <cell r="B691" t="str">
            <v>NET REQUIRED CAPITAL:</v>
          </cell>
        </row>
        <row r="692">
          <cell r="F692" t="str">
            <v>Asset Risk:</v>
          </cell>
          <cell r="L692">
            <v>41274</v>
          </cell>
          <cell r="M692" t="str">
            <v>% of GRC</v>
          </cell>
        </row>
        <row r="693">
          <cell r="B693">
            <v>1</v>
          </cell>
          <cell r="F693" t="str">
            <v>(B1)</v>
          </cell>
          <cell r="G693" t="str">
            <v>Fixed Income Securities Risk (Page 34)</v>
          </cell>
          <cell r="L693">
            <v>0</v>
          </cell>
          <cell r="M693">
            <v>0</v>
          </cell>
        </row>
        <row r="694">
          <cell r="B694">
            <v>2</v>
          </cell>
          <cell r="F694" t="str">
            <v>(B2)</v>
          </cell>
          <cell r="G694" t="str">
            <v>Equity Securities Risk (Page 34)</v>
          </cell>
          <cell r="L694">
            <v>0</v>
          </cell>
          <cell r="M694">
            <v>0</v>
          </cell>
        </row>
        <row r="695">
          <cell r="B695">
            <v>3</v>
          </cell>
          <cell r="I695" t="str">
            <v>Subtotal (B1 + B2)</v>
          </cell>
          <cell r="L695">
            <v>0</v>
          </cell>
          <cell r="M695">
            <v>0</v>
          </cell>
        </row>
        <row r="696">
          <cell r="B696">
            <v>4</v>
          </cell>
          <cell r="F696" t="str">
            <v>(B3)</v>
          </cell>
          <cell r="G696" t="str">
            <v>Interest Rate Risk (Page 35)</v>
          </cell>
          <cell r="L696">
            <v>0</v>
          </cell>
          <cell r="M696">
            <v>0</v>
          </cell>
        </row>
        <row r="697">
          <cell r="B697">
            <v>5</v>
          </cell>
          <cell r="I697" t="str">
            <v>Total Investment Risk (B1 + B2 +B3)</v>
          </cell>
          <cell r="L697">
            <v>0</v>
          </cell>
          <cell r="M697">
            <v>0</v>
          </cell>
        </row>
        <row r="698">
          <cell r="B698">
            <v>6</v>
          </cell>
          <cell r="F698" t="str">
            <v>(B4)</v>
          </cell>
          <cell r="G698" t="str">
            <v>Credit Risk (Page 36)</v>
          </cell>
          <cell r="L698">
            <v>0</v>
          </cell>
          <cell r="M698">
            <v>0</v>
          </cell>
        </row>
        <row r="699">
          <cell r="B699">
            <v>7</v>
          </cell>
          <cell r="I699" t="str">
            <v>Total Asset Risk (B1 + B2 + B3 + B4)</v>
          </cell>
          <cell r="L699">
            <v>0</v>
          </cell>
          <cell r="M699">
            <v>0</v>
          </cell>
        </row>
        <row r="701">
          <cell r="F701" t="str">
            <v>Underwriting Risk</v>
          </cell>
        </row>
        <row r="702">
          <cell r="J702" t="str">
            <v>P/C</v>
          </cell>
          <cell r="K702" t="str">
            <v>L/H</v>
          </cell>
          <cell r="L702" t="str">
            <v>Combined</v>
          </cell>
        </row>
        <row r="703">
          <cell r="B703">
            <v>8</v>
          </cell>
          <cell r="F703" t="str">
            <v>(B5)</v>
          </cell>
          <cell r="G703" t="str">
            <v>Net Loss and LAE Reserve Risk (Pages 37 &amp; 38)</v>
          </cell>
          <cell r="J703">
            <v>0</v>
          </cell>
          <cell r="K703">
            <v>0</v>
          </cell>
          <cell r="L703">
            <v>0</v>
          </cell>
          <cell r="M703">
            <v>0</v>
          </cell>
        </row>
        <row r="704">
          <cell r="B704">
            <v>9</v>
          </cell>
          <cell r="F704" t="str">
            <v>(B6)</v>
          </cell>
          <cell r="G704" t="str">
            <v>Net Premium Risk (Page 39)</v>
          </cell>
          <cell r="J704">
            <v>0</v>
          </cell>
          <cell r="K704">
            <v>0</v>
          </cell>
          <cell r="L704">
            <v>0</v>
          </cell>
          <cell r="M704">
            <v>0</v>
          </cell>
        </row>
        <row r="705">
          <cell r="B705">
            <v>10</v>
          </cell>
          <cell r="I705" t="str">
            <v>Total Underwriting Risk (B5 + B6)</v>
          </cell>
          <cell r="L705">
            <v>0</v>
          </cell>
          <cell r="M705">
            <v>0</v>
          </cell>
        </row>
        <row r="706">
          <cell r="B706">
            <v>11</v>
          </cell>
          <cell r="F706" t="str">
            <v>(B7)</v>
          </cell>
          <cell r="G706" t="str">
            <v>Business Risk (Page 40)</v>
          </cell>
          <cell r="L706">
            <v>0</v>
          </cell>
          <cell r="M706">
            <v>0</v>
          </cell>
        </row>
        <row r="707">
          <cell r="B707">
            <v>12</v>
          </cell>
          <cell r="G707" t="str">
            <v xml:space="preserve">       Gross Required Capital (GRC)  (B1 + B2 + B3 + B4 + B5 + B6 + B7 + B8)</v>
          </cell>
          <cell r="L707">
            <v>0</v>
          </cell>
          <cell r="M707">
            <v>0</v>
          </cell>
        </row>
        <row r="708">
          <cell r="B708">
            <v>13</v>
          </cell>
          <cell r="G708" t="str">
            <v xml:space="preserve">        Less: Covariance Adjustment</v>
          </cell>
          <cell r="L708">
            <v>0</v>
          </cell>
          <cell r="M708">
            <v>0</v>
          </cell>
        </row>
        <row r="709">
          <cell r="B709">
            <v>14</v>
          </cell>
          <cell r="G709" t="str">
            <v xml:space="preserve">     Net Required Capital</v>
          </cell>
          <cell r="L709">
            <v>0</v>
          </cell>
          <cell r="M709">
            <v>0</v>
          </cell>
        </row>
        <row r="712">
          <cell r="B712" t="str">
            <v>Adjusted Surplus Recap (APHS):</v>
          </cell>
          <cell r="J712">
            <v>41274</v>
          </cell>
        </row>
        <row r="713">
          <cell r="J713" t="str">
            <v>Baseline</v>
          </cell>
          <cell r="K713" t="str">
            <v>Adjustment</v>
          </cell>
          <cell r="L713" t="str">
            <v>Tax Adjustment</v>
          </cell>
          <cell r="M713" t="str">
            <v>Total</v>
          </cell>
          <cell r="N713" t="str">
            <v>Explanation of Adjustments</v>
          </cell>
        </row>
        <row r="714">
          <cell r="B714">
            <v>15</v>
          </cell>
          <cell r="C714" t="str">
            <v>Reported Surplus 1)</v>
          </cell>
          <cell r="J714">
            <v>0</v>
          </cell>
          <cell r="K714">
            <v>0</v>
          </cell>
          <cell r="L714" t="str">
            <v>N/A</v>
          </cell>
          <cell r="M714">
            <v>0</v>
          </cell>
          <cell r="N714" t="str">
            <v xml:space="preserve"> </v>
          </cell>
        </row>
        <row r="715">
          <cell r="B715">
            <v>16</v>
          </cell>
          <cell r="C715" t="str">
            <v>Capital Contribution</v>
          </cell>
          <cell r="J715">
            <v>0</v>
          </cell>
          <cell r="K715">
            <v>0</v>
          </cell>
          <cell r="L715" t="str">
            <v>N/A</v>
          </cell>
          <cell r="M715">
            <v>0</v>
          </cell>
          <cell r="N715" t="str">
            <v xml:space="preserve"> </v>
          </cell>
        </row>
        <row r="716">
          <cell r="B716">
            <v>17</v>
          </cell>
          <cell r="C716" t="str">
            <v>Pro Forma Reported PHS</v>
          </cell>
          <cell r="J716">
            <v>0</v>
          </cell>
          <cell r="K716">
            <v>0</v>
          </cell>
          <cell r="L716" t="str">
            <v>N/A</v>
          </cell>
          <cell r="M716">
            <v>0</v>
          </cell>
        </row>
        <row r="718">
          <cell r="B718">
            <v>18</v>
          </cell>
          <cell r="D718" t="str">
            <v>Liquidity Reserves (French Accntng)</v>
          </cell>
          <cell r="J718">
            <v>0</v>
          </cell>
          <cell r="K718">
            <v>0</v>
          </cell>
          <cell r="L718">
            <v>0</v>
          </cell>
          <cell r="M718">
            <v>0</v>
          </cell>
          <cell r="N718" t="str">
            <v xml:space="preserve"> </v>
          </cell>
        </row>
        <row r="719">
          <cell r="B719">
            <v>19</v>
          </cell>
          <cell r="D719" t="str">
            <v>Equalization Reserves (German Accntng)</v>
          </cell>
          <cell r="J719">
            <v>0</v>
          </cell>
          <cell r="K719">
            <v>0</v>
          </cell>
          <cell r="L719">
            <v>0</v>
          </cell>
          <cell r="M719">
            <v>0</v>
          </cell>
          <cell r="N719" t="str">
            <v xml:space="preserve"> </v>
          </cell>
        </row>
        <row r="720">
          <cell r="B720">
            <v>20</v>
          </cell>
          <cell r="D720" t="str">
            <v>Rückstellung for Beitragsrückerstattung (German L/H Bonus Reserves)</v>
          </cell>
          <cell r="J720">
            <v>0</v>
          </cell>
          <cell r="K720">
            <v>0</v>
          </cell>
          <cell r="L720" t="str">
            <v>N/A</v>
          </cell>
          <cell r="M720">
            <v>0</v>
          </cell>
          <cell r="N720" t="str">
            <v xml:space="preserve"> </v>
          </cell>
        </row>
        <row r="721">
          <cell r="B721">
            <v>21</v>
          </cell>
          <cell r="D721" t="str">
            <v>Contingency Reserves (French or Swiss Accntng)</v>
          </cell>
          <cell r="J721">
            <v>0</v>
          </cell>
          <cell r="K721">
            <v>0</v>
          </cell>
          <cell r="L721">
            <v>0</v>
          </cell>
          <cell r="M721">
            <v>0</v>
          </cell>
          <cell r="N721" t="str">
            <v xml:space="preserve"> </v>
          </cell>
        </row>
        <row r="722">
          <cell r="B722">
            <v>22</v>
          </cell>
          <cell r="D722" t="str">
            <v>DAC Equity (Statutory Accounting,HGB) PC Only</v>
          </cell>
          <cell r="J722">
            <v>0</v>
          </cell>
          <cell r="K722">
            <v>0</v>
          </cell>
          <cell r="L722">
            <v>0</v>
          </cell>
          <cell r="M722">
            <v>0</v>
          </cell>
          <cell r="N722" t="str">
            <v xml:space="preserve"> </v>
          </cell>
        </row>
        <row r="723">
          <cell r="B723">
            <v>23</v>
          </cell>
          <cell r="D723" t="str">
            <v>Loss Reserve Equity</v>
          </cell>
          <cell r="J723">
            <v>0</v>
          </cell>
          <cell r="K723">
            <v>0</v>
          </cell>
          <cell r="L723">
            <v>0</v>
          </cell>
          <cell r="M723">
            <v>0</v>
          </cell>
          <cell r="N723" t="str">
            <v xml:space="preserve"> </v>
          </cell>
        </row>
        <row r="724">
          <cell r="B724">
            <v>24</v>
          </cell>
          <cell r="D724" t="str">
            <v xml:space="preserve">Convertible Bond Equity </v>
          </cell>
          <cell r="J724">
            <v>0</v>
          </cell>
          <cell r="K724">
            <v>0</v>
          </cell>
          <cell r="L724" t="str">
            <v>N/A</v>
          </cell>
          <cell r="M724">
            <v>0</v>
          </cell>
          <cell r="N724" t="str">
            <v xml:space="preserve"> </v>
          </cell>
        </row>
        <row r="725">
          <cell r="B725">
            <v>25</v>
          </cell>
          <cell r="D725" t="str">
            <v xml:space="preserve">Asset Equity - Affiliates and Participations </v>
          </cell>
          <cell r="J725">
            <v>0</v>
          </cell>
          <cell r="K725">
            <v>0</v>
          </cell>
          <cell r="L725">
            <v>0</v>
          </cell>
          <cell r="M725">
            <v>0</v>
          </cell>
          <cell r="N725" t="str">
            <v xml:space="preserve"> </v>
          </cell>
        </row>
        <row r="726">
          <cell r="B726">
            <v>26</v>
          </cell>
          <cell r="D726" t="str">
            <v>Asset Equity - Bonds (Non-Affiliated)</v>
          </cell>
          <cell r="J726">
            <v>0</v>
          </cell>
          <cell r="K726">
            <v>0</v>
          </cell>
          <cell r="L726">
            <v>0</v>
          </cell>
          <cell r="M726">
            <v>0</v>
          </cell>
          <cell r="N726" t="str">
            <v xml:space="preserve"> </v>
          </cell>
        </row>
        <row r="727">
          <cell r="B727">
            <v>27</v>
          </cell>
          <cell r="D727" t="str">
            <v>Asset Equity - Equity (Non-Affiliated)</v>
          </cell>
          <cell r="J727">
            <v>0</v>
          </cell>
          <cell r="K727">
            <v>0</v>
          </cell>
          <cell r="L727">
            <v>0</v>
          </cell>
          <cell r="M727">
            <v>0</v>
          </cell>
          <cell r="N727" t="str">
            <v xml:space="preserve"> </v>
          </cell>
        </row>
        <row r="728">
          <cell r="B728">
            <v>28</v>
          </cell>
          <cell r="D728" t="str">
            <v xml:space="preserve">Asset Equity - Real Estate </v>
          </cell>
          <cell r="J728">
            <v>0</v>
          </cell>
          <cell r="K728">
            <v>0</v>
          </cell>
          <cell r="L728">
            <v>0</v>
          </cell>
          <cell r="M728">
            <v>0</v>
          </cell>
          <cell r="N728" t="str">
            <v xml:space="preserve"> </v>
          </cell>
        </row>
        <row r="729">
          <cell r="B729">
            <v>29</v>
          </cell>
          <cell r="D729" t="str">
            <v>Asset Equity - Other</v>
          </cell>
          <cell r="J729">
            <v>0</v>
          </cell>
          <cell r="K729">
            <v>0</v>
          </cell>
          <cell r="L729">
            <v>0</v>
          </cell>
          <cell r="M729">
            <v>0</v>
          </cell>
          <cell r="N729" t="str">
            <v xml:space="preserve"> </v>
          </cell>
        </row>
        <row r="730">
          <cell r="B730">
            <v>30</v>
          </cell>
          <cell r="D730" t="str">
            <v>Other Taxable Adjustments</v>
          </cell>
          <cell r="J730">
            <v>0</v>
          </cell>
          <cell r="K730">
            <v>0</v>
          </cell>
          <cell r="L730">
            <v>0</v>
          </cell>
          <cell r="M730">
            <v>0</v>
          </cell>
          <cell r="N730" t="str">
            <v xml:space="preserve"> </v>
          </cell>
        </row>
        <row r="731">
          <cell r="B731">
            <v>31</v>
          </cell>
          <cell r="D731" t="str">
            <v>Other NON-Taxable Adjustments (i.e. minority interests, etc)</v>
          </cell>
          <cell r="J731">
            <v>0</v>
          </cell>
          <cell r="K731">
            <v>0</v>
          </cell>
          <cell r="L731" t="str">
            <v>N/A</v>
          </cell>
          <cell r="M731">
            <v>0</v>
          </cell>
          <cell r="N731" t="str">
            <v xml:space="preserve"> </v>
          </cell>
        </row>
        <row r="732">
          <cell r="B732">
            <v>32</v>
          </cell>
          <cell r="E732" t="str">
            <v>Sub-total</v>
          </cell>
          <cell r="J732">
            <v>0</v>
          </cell>
          <cell r="K732">
            <v>0</v>
          </cell>
          <cell r="L732">
            <v>0</v>
          </cell>
          <cell r="M732">
            <v>0</v>
          </cell>
        </row>
        <row r="734">
          <cell r="B734">
            <v>33</v>
          </cell>
          <cell r="D734" t="str">
            <v xml:space="preserve">Intangible Assets (Goodwill + PVFP) </v>
          </cell>
          <cell r="J734">
            <v>0</v>
          </cell>
          <cell r="K734">
            <v>0</v>
          </cell>
          <cell r="L734" t="str">
            <v>N/A</v>
          </cell>
          <cell r="M734">
            <v>0</v>
          </cell>
          <cell r="N734" t="str">
            <v xml:space="preserve"> </v>
          </cell>
        </row>
        <row r="735">
          <cell r="B735">
            <v>34</v>
          </cell>
          <cell r="D735" t="str">
            <v>Recent Loss - Net - (After-Taxes and Reinsurance)</v>
          </cell>
          <cell r="J735">
            <v>0</v>
          </cell>
          <cell r="K735">
            <v>0</v>
          </cell>
          <cell r="L735" t="str">
            <v>N/A</v>
          </cell>
          <cell r="M735">
            <v>0</v>
          </cell>
          <cell r="N735" t="str">
            <v xml:space="preserve"> </v>
          </cell>
        </row>
        <row r="736">
          <cell r="B736">
            <v>35</v>
          </cell>
          <cell r="D736" t="str">
            <v>Net Catastrophe PML (After-Taxes and Reinsurance)</v>
          </cell>
          <cell r="J736">
            <v>0</v>
          </cell>
          <cell r="K736">
            <v>0</v>
          </cell>
          <cell r="L736">
            <v>0</v>
          </cell>
          <cell r="M736">
            <v>0</v>
          </cell>
          <cell r="N736" t="str">
            <v xml:space="preserve"> </v>
          </cell>
        </row>
        <row r="737">
          <cell r="B737">
            <v>36</v>
          </cell>
          <cell r="D737" t="str">
            <v>Unearned Premium Capital Charge (P/C Only)</v>
          </cell>
          <cell r="J737">
            <v>0</v>
          </cell>
          <cell r="K737">
            <v>0</v>
          </cell>
          <cell r="L737" t="str">
            <v>N/A</v>
          </cell>
          <cell r="M737">
            <v>0</v>
          </cell>
          <cell r="N737" t="str">
            <v xml:space="preserve"> </v>
          </cell>
        </row>
        <row r="738">
          <cell r="B738">
            <v>37</v>
          </cell>
          <cell r="D738" t="str">
            <v>DAC Charge under GAAP (Life Only)</v>
          </cell>
          <cell r="H738" t="str">
            <v>% Charge</v>
          </cell>
          <cell r="I738">
            <v>1</v>
          </cell>
          <cell r="J738">
            <v>0</v>
          </cell>
          <cell r="K738">
            <v>0</v>
          </cell>
          <cell r="L738" t="str">
            <v>N/A</v>
          </cell>
          <cell r="M738">
            <v>0</v>
          </cell>
          <cell r="N738" t="str">
            <v xml:space="preserve"> </v>
          </cell>
        </row>
        <row r="739">
          <cell r="B739">
            <v>38</v>
          </cell>
          <cell r="D739" t="str">
            <v>Reduction to DAC Equity due to high Loss Ratio(P/C Only)</v>
          </cell>
          <cell r="J739">
            <v>0</v>
          </cell>
          <cell r="K739">
            <v>0</v>
          </cell>
          <cell r="L739">
            <v>0</v>
          </cell>
          <cell r="M739">
            <v>0</v>
          </cell>
          <cell r="N739" t="str">
            <v xml:space="preserve"> </v>
          </cell>
        </row>
        <row r="740">
          <cell r="B740">
            <v>39</v>
          </cell>
          <cell r="D740" t="str">
            <v>Future Dividends</v>
          </cell>
          <cell r="J740">
            <v>0</v>
          </cell>
          <cell r="K740">
            <v>0</v>
          </cell>
          <cell r="L740" t="str">
            <v>N/A</v>
          </cell>
          <cell r="M740">
            <v>0</v>
          </cell>
          <cell r="N740" t="str">
            <v xml:space="preserve"> </v>
          </cell>
        </row>
        <row r="741">
          <cell r="B741">
            <v>40</v>
          </cell>
          <cell r="D741" t="str">
            <v>Future Losses (D) (Defferred Taxes)</v>
          </cell>
          <cell r="J741">
            <v>0</v>
          </cell>
          <cell r="K741">
            <v>0</v>
          </cell>
          <cell r="L741" t="str">
            <v>N/A</v>
          </cell>
          <cell r="M741">
            <v>0</v>
          </cell>
          <cell r="N741" t="str">
            <v xml:space="preserve"> </v>
          </cell>
        </row>
        <row r="742">
          <cell r="B742">
            <v>41</v>
          </cell>
          <cell r="D742" t="str">
            <v>Other Taxable Reductions to surplus</v>
          </cell>
          <cell r="J742">
            <v>0</v>
          </cell>
          <cell r="K742">
            <v>0</v>
          </cell>
          <cell r="L742">
            <v>0</v>
          </cell>
          <cell r="M742">
            <v>0</v>
          </cell>
          <cell r="N742" t="str">
            <v xml:space="preserve"> </v>
          </cell>
        </row>
        <row r="744">
          <cell r="B744">
            <v>42</v>
          </cell>
          <cell r="C744" t="str">
            <v>Adjusted Surplus (APHS)</v>
          </cell>
          <cell r="J744">
            <v>0</v>
          </cell>
          <cell r="K744">
            <v>0</v>
          </cell>
          <cell r="L744">
            <v>0</v>
          </cell>
          <cell r="M744">
            <v>0</v>
          </cell>
        </row>
        <row r="746">
          <cell r="B746">
            <v>43</v>
          </cell>
          <cell r="G746" t="str">
            <v>(A)</v>
          </cell>
          <cell r="H746" t="str">
            <v>Calculated APHS/NRC</v>
          </cell>
          <cell r="M746">
            <v>0</v>
          </cell>
          <cell r="N746" t="str">
            <v>standard</v>
          </cell>
        </row>
        <row r="748">
          <cell r="B748" t="str">
            <v xml:space="preserve">    Implied Balance Sheet Strength - BCAR Guidelines:</v>
          </cell>
        </row>
        <row r="749">
          <cell r="B749" t="str">
            <v>A++</v>
          </cell>
          <cell r="C749">
            <v>175</v>
          </cell>
          <cell r="E749" t="str">
            <v xml:space="preserve">B    </v>
          </cell>
          <cell r="F749">
            <v>90</v>
          </cell>
          <cell r="G749" t="str">
            <v>Please remember that the BCAR result should be viewed in a flexible light, since a company's capitalization is only a portion of the company's overall makeup and only one of the tools available to AMB analysts.  A company's market profile, country risk, o</v>
          </cell>
        </row>
        <row r="750">
          <cell r="B750" t="str">
            <v xml:space="preserve">A+  </v>
          </cell>
          <cell r="C750">
            <v>160</v>
          </cell>
          <cell r="E750" t="str">
            <v xml:space="preserve">B-   </v>
          </cell>
          <cell r="F750">
            <v>80</v>
          </cell>
        </row>
        <row r="751">
          <cell r="B751" t="str">
            <v xml:space="preserve">A    </v>
          </cell>
          <cell r="C751">
            <v>145</v>
          </cell>
          <cell r="E751" t="str">
            <v>C++</v>
          </cell>
          <cell r="F751">
            <v>70</v>
          </cell>
        </row>
        <row r="752">
          <cell r="B752" t="str">
            <v xml:space="preserve">A-   </v>
          </cell>
          <cell r="C752">
            <v>130</v>
          </cell>
          <cell r="E752" t="str">
            <v xml:space="preserve">C+  </v>
          </cell>
          <cell r="F752">
            <v>60</v>
          </cell>
        </row>
        <row r="753">
          <cell r="B753" t="str">
            <v>B++</v>
          </cell>
          <cell r="C753">
            <v>115</v>
          </cell>
          <cell r="E753" t="str">
            <v xml:space="preserve">C    </v>
          </cell>
          <cell r="F753">
            <v>50</v>
          </cell>
        </row>
        <row r="754">
          <cell r="B754" t="str">
            <v xml:space="preserve">B+  </v>
          </cell>
          <cell r="C754">
            <v>100</v>
          </cell>
          <cell r="E754" t="str">
            <v xml:space="preserve">C-   </v>
          </cell>
          <cell r="F754">
            <v>40</v>
          </cell>
        </row>
      </sheetData>
      <sheetData sheetId="2">
        <row r="2">
          <cell r="B2" t="str">
            <v>Company:</v>
          </cell>
          <cell r="E2" t="str">
            <v>XYZ Sample</v>
          </cell>
          <cell r="I2" t="str">
            <v>Currency:</v>
          </cell>
          <cell r="J2" t="str">
            <v>Euros</v>
          </cell>
          <cell r="S2" t="str">
            <v xml:space="preserve">Page 2 </v>
          </cell>
          <cell r="AE2" t="str">
            <v>Company:</v>
          </cell>
          <cell r="AH2" t="str">
            <v>XYZ Sample</v>
          </cell>
          <cell r="AO2" t="str">
            <v>Currency:</v>
          </cell>
          <cell r="AQ2" t="str">
            <v>Euros</v>
          </cell>
          <cell r="AZ2" t="str">
            <v>Summary Exhibit 2</v>
          </cell>
        </row>
        <row r="3">
          <cell r="B3" t="str">
            <v>AMB #:</v>
          </cell>
          <cell r="E3" t="str">
            <v>99999</v>
          </cell>
          <cell r="I3" t="str">
            <v>Denomination:</v>
          </cell>
          <cell r="J3" t="str">
            <v>(000)s</v>
          </cell>
          <cell r="AE3" t="str">
            <v>AMB #:</v>
          </cell>
          <cell r="AH3" t="str">
            <v>99999</v>
          </cell>
          <cell r="AO3" t="str">
            <v>Denomination:</v>
          </cell>
          <cell r="AQ3" t="str">
            <v>(000)s</v>
          </cell>
        </row>
        <row r="4">
          <cell r="B4" t="str">
            <v>Analyst:</v>
          </cell>
          <cell r="E4" t="str">
            <v xml:space="preserve"> </v>
          </cell>
          <cell r="AE4" t="str">
            <v>Analyst:</v>
          </cell>
          <cell r="AH4" t="str">
            <v xml:space="preserve"> </v>
          </cell>
        </row>
        <row r="5">
          <cell r="J5" t="str">
            <v>INVESTMENT RISK</v>
          </cell>
          <cell r="AP5" t="str">
            <v>INVESTMENT RISK</v>
          </cell>
        </row>
        <row r="6">
          <cell r="J6">
            <v>39813</v>
          </cell>
        </row>
        <row r="7">
          <cell r="N7" t="str">
            <v>Percent</v>
          </cell>
          <cell r="O7" t="str">
            <v>Percent</v>
          </cell>
          <cell r="P7" t="str">
            <v>Percent</v>
          </cell>
        </row>
        <row r="8">
          <cell r="K8" t="str">
            <v>Baseline</v>
          </cell>
          <cell r="L8" t="str">
            <v>Adjustment</v>
          </cell>
          <cell r="M8" t="str">
            <v>Total</v>
          </cell>
          <cell r="N8" t="str">
            <v>of asset</v>
          </cell>
          <cell r="O8" t="str">
            <v>of asset</v>
          </cell>
          <cell r="P8" t="str">
            <v>of asset</v>
          </cell>
          <cell r="Q8" t="str">
            <v>Final</v>
          </cell>
          <cell r="AJ8">
            <v>39813</v>
          </cell>
          <cell r="AL8">
            <v>40178</v>
          </cell>
          <cell r="AN8">
            <v>40543</v>
          </cell>
          <cell r="AP8">
            <v>40908</v>
          </cell>
          <cell r="AR8">
            <v>41274</v>
          </cell>
          <cell r="AT8">
            <v>39813</v>
          </cell>
          <cell r="AV8">
            <v>40178</v>
          </cell>
          <cell r="AX8">
            <v>40543</v>
          </cell>
          <cell r="AZ8">
            <v>40908</v>
          </cell>
          <cell r="BB8">
            <v>41274</v>
          </cell>
        </row>
        <row r="9">
          <cell r="B9" t="str">
            <v xml:space="preserve">   Bonds at</v>
          </cell>
          <cell r="E9">
            <v>39813</v>
          </cell>
          <cell r="G9" t="str">
            <v>Statement Value</v>
          </cell>
          <cell r="H9" t="str">
            <v>Market Value</v>
          </cell>
          <cell r="I9" t="str">
            <v>Adjustment</v>
          </cell>
          <cell r="J9" t="str">
            <v>Total</v>
          </cell>
          <cell r="K9" t="str">
            <v>Asset Risk Factor (%)</v>
          </cell>
          <cell r="L9" t="str">
            <v>to Asset Risk Factor</v>
          </cell>
          <cell r="M9" t="str">
            <v>Asset Risk Factor</v>
          </cell>
          <cell r="N9" t="str">
            <v>dedicated to Unit Linked</v>
          </cell>
          <cell r="O9" t="str">
            <v>dedicated to Partici-patory</v>
          </cell>
          <cell r="P9" t="str">
            <v>dedicated to PC &amp; Protection</v>
          </cell>
          <cell r="Q9" t="str">
            <v>Asset Risk Factor</v>
          </cell>
          <cell r="R9" t="str">
            <v>Adjusted Required Capital</v>
          </cell>
          <cell r="S9" t="str">
            <v>Explanation of Adjustments</v>
          </cell>
          <cell r="AE9" t="str">
            <v xml:space="preserve">   Bonds:</v>
          </cell>
          <cell r="AJ9" t="str">
            <v>Market Value</v>
          </cell>
          <cell r="AL9" t="str">
            <v>Market Value</v>
          </cell>
          <cell r="AN9" t="str">
            <v>Market Value</v>
          </cell>
          <cell r="AP9" t="str">
            <v>Market Value</v>
          </cell>
          <cell r="AR9" t="str">
            <v>Market Value</v>
          </cell>
          <cell r="AT9" t="str">
            <v>Adjusted Required Capital</v>
          </cell>
          <cell r="AV9" t="str">
            <v>Adjusted Required Capital</v>
          </cell>
          <cell r="AX9" t="str">
            <v>Adjusted Required Capital</v>
          </cell>
          <cell r="AZ9" t="str">
            <v>Adjusted Required Capital</v>
          </cell>
          <cell r="BB9" t="str">
            <v>Adjusted Required Capital</v>
          </cell>
        </row>
        <row r="10">
          <cell r="B10">
            <v>1</v>
          </cell>
          <cell r="C10" t="str">
            <v>Global Rating AAA</v>
          </cell>
          <cell r="G10">
            <v>0</v>
          </cell>
          <cell r="H10">
            <v>0</v>
          </cell>
          <cell r="I10">
            <v>0</v>
          </cell>
          <cell r="J10">
            <v>0</v>
          </cell>
          <cell r="K10">
            <v>2E-3</v>
          </cell>
          <cell r="L10">
            <v>0</v>
          </cell>
          <cell r="M10">
            <v>2E-3</v>
          </cell>
          <cell r="N10">
            <v>0</v>
          </cell>
          <cell r="O10">
            <v>0</v>
          </cell>
          <cell r="P10">
            <v>1</v>
          </cell>
          <cell r="Q10">
            <v>2E-3</v>
          </cell>
          <cell r="R10">
            <v>0</v>
          </cell>
          <cell r="AE10">
            <v>1</v>
          </cell>
          <cell r="AF10" t="str">
            <v>Global Rating AAA</v>
          </cell>
          <cell r="AJ10">
            <v>0</v>
          </cell>
          <cell r="AL10">
            <v>0</v>
          </cell>
          <cell r="AN10">
            <v>0</v>
          </cell>
          <cell r="AP10">
            <v>0</v>
          </cell>
          <cell r="AR10">
            <v>0</v>
          </cell>
          <cell r="AT10">
            <v>0</v>
          </cell>
          <cell r="AV10">
            <v>0</v>
          </cell>
          <cell r="AX10">
            <v>0</v>
          </cell>
          <cell r="AZ10">
            <v>0</v>
          </cell>
          <cell r="BB10">
            <v>0</v>
          </cell>
        </row>
        <row r="11">
          <cell r="B11">
            <v>2</v>
          </cell>
          <cell r="C11" t="str">
            <v>Global Rating AA+, AA, AA-</v>
          </cell>
          <cell r="G11">
            <v>0</v>
          </cell>
          <cell r="H11">
            <v>0</v>
          </cell>
          <cell r="I11">
            <v>0</v>
          </cell>
          <cell r="J11">
            <v>0</v>
          </cell>
          <cell r="K11">
            <v>5.0000000000000001E-3</v>
          </cell>
          <cell r="L11">
            <v>0</v>
          </cell>
          <cell r="M11">
            <v>5.0000000000000001E-3</v>
          </cell>
          <cell r="N11">
            <v>0</v>
          </cell>
          <cell r="O11">
            <v>0</v>
          </cell>
          <cell r="P11">
            <v>1</v>
          </cell>
          <cell r="Q11">
            <v>5.0000000000000001E-3</v>
          </cell>
          <cell r="R11">
            <v>0</v>
          </cell>
          <cell r="AE11">
            <v>2</v>
          </cell>
          <cell r="AF11" t="str">
            <v>Global Rating AA+, AA, AA-</v>
          </cell>
          <cell r="AJ11">
            <v>0</v>
          </cell>
          <cell r="AL11">
            <v>0</v>
          </cell>
          <cell r="AN11">
            <v>0</v>
          </cell>
          <cell r="AP11">
            <v>0</v>
          </cell>
          <cell r="AR11">
            <v>0</v>
          </cell>
          <cell r="AT11">
            <v>0</v>
          </cell>
          <cell r="AV11">
            <v>0</v>
          </cell>
          <cell r="AX11">
            <v>0</v>
          </cell>
          <cell r="AZ11">
            <v>0</v>
          </cell>
          <cell r="BB11">
            <v>0</v>
          </cell>
        </row>
        <row r="12">
          <cell r="B12">
            <v>3</v>
          </cell>
          <cell r="C12" t="str">
            <v>Global Rating A+, A, &amp; A-</v>
          </cell>
          <cell r="G12">
            <v>0</v>
          </cell>
          <cell r="H12">
            <v>0</v>
          </cell>
          <cell r="I12">
            <v>0</v>
          </cell>
          <cell r="J12">
            <v>0</v>
          </cell>
          <cell r="K12">
            <v>0.01</v>
          </cell>
          <cell r="L12">
            <v>0</v>
          </cell>
          <cell r="M12">
            <v>0.01</v>
          </cell>
          <cell r="N12">
            <v>0</v>
          </cell>
          <cell r="O12">
            <v>0</v>
          </cell>
          <cell r="P12">
            <v>1</v>
          </cell>
          <cell r="Q12">
            <v>0.01</v>
          </cell>
          <cell r="R12">
            <v>0</v>
          </cell>
          <cell r="AE12">
            <v>3</v>
          </cell>
          <cell r="AF12" t="str">
            <v>Global Rating A+, A, &amp; A-</v>
          </cell>
          <cell r="AJ12">
            <v>0</v>
          </cell>
          <cell r="AL12">
            <v>0</v>
          </cell>
          <cell r="AN12">
            <v>0</v>
          </cell>
          <cell r="AP12">
            <v>0</v>
          </cell>
          <cell r="AR12">
            <v>0</v>
          </cell>
          <cell r="AT12">
            <v>0</v>
          </cell>
          <cell r="AV12">
            <v>0</v>
          </cell>
          <cell r="AX12">
            <v>0</v>
          </cell>
          <cell r="AZ12">
            <v>0</v>
          </cell>
          <cell r="BB12">
            <v>0</v>
          </cell>
        </row>
        <row r="13">
          <cell r="B13">
            <v>4</v>
          </cell>
          <cell r="C13" t="str">
            <v xml:space="preserve">Global Rating BBB+, BBB, BBB- </v>
          </cell>
          <cell r="G13">
            <v>0</v>
          </cell>
          <cell r="H13">
            <v>0</v>
          </cell>
          <cell r="I13">
            <v>0</v>
          </cell>
          <cell r="J13">
            <v>0</v>
          </cell>
          <cell r="K13">
            <v>0.02</v>
          </cell>
          <cell r="L13">
            <v>0</v>
          </cell>
          <cell r="M13">
            <v>0.02</v>
          </cell>
          <cell r="N13">
            <v>0</v>
          </cell>
          <cell r="O13">
            <v>0</v>
          </cell>
          <cell r="P13">
            <v>1</v>
          </cell>
          <cell r="Q13">
            <v>0.02</v>
          </cell>
          <cell r="R13">
            <v>0</v>
          </cell>
          <cell r="AE13">
            <v>4</v>
          </cell>
          <cell r="AF13" t="str">
            <v xml:space="preserve">Global Rating BBB+, BBB, BBB- </v>
          </cell>
          <cell r="AJ13">
            <v>0</v>
          </cell>
          <cell r="AL13">
            <v>0</v>
          </cell>
          <cell r="AN13">
            <v>0</v>
          </cell>
          <cell r="AP13">
            <v>0</v>
          </cell>
          <cell r="AR13">
            <v>0</v>
          </cell>
          <cell r="AT13">
            <v>0</v>
          </cell>
          <cell r="AV13">
            <v>0</v>
          </cell>
          <cell r="AX13">
            <v>0</v>
          </cell>
          <cell r="AZ13">
            <v>0</v>
          </cell>
          <cell r="BB13">
            <v>0</v>
          </cell>
        </row>
        <row r="14">
          <cell r="B14">
            <v>5</v>
          </cell>
          <cell r="C14" t="str">
            <v xml:space="preserve">Global Rating BB+, BB, BB- </v>
          </cell>
          <cell r="G14">
            <v>0</v>
          </cell>
          <cell r="H14">
            <v>0</v>
          </cell>
          <cell r="I14">
            <v>0</v>
          </cell>
          <cell r="J14">
            <v>0</v>
          </cell>
          <cell r="K14">
            <v>0.04</v>
          </cell>
          <cell r="L14">
            <v>0</v>
          </cell>
          <cell r="M14">
            <v>0.04</v>
          </cell>
          <cell r="N14">
            <v>0</v>
          </cell>
          <cell r="O14">
            <v>0</v>
          </cell>
          <cell r="P14">
            <v>1</v>
          </cell>
          <cell r="Q14">
            <v>0.04</v>
          </cell>
          <cell r="R14">
            <v>0</v>
          </cell>
          <cell r="AE14">
            <v>5</v>
          </cell>
          <cell r="AF14" t="str">
            <v xml:space="preserve">Global Rating BB+, BB, BB- </v>
          </cell>
          <cell r="AJ14">
            <v>0</v>
          </cell>
          <cell r="AL14">
            <v>0</v>
          </cell>
          <cell r="AN14">
            <v>0</v>
          </cell>
          <cell r="AP14">
            <v>0</v>
          </cell>
          <cell r="AR14">
            <v>0</v>
          </cell>
          <cell r="AT14">
            <v>0</v>
          </cell>
          <cell r="AV14">
            <v>0</v>
          </cell>
          <cell r="AX14">
            <v>0</v>
          </cell>
          <cell r="AZ14">
            <v>0</v>
          </cell>
          <cell r="BB14">
            <v>0</v>
          </cell>
        </row>
        <row r="15">
          <cell r="B15">
            <v>6</v>
          </cell>
          <cell r="C15" t="str">
            <v xml:space="preserve">Global Rating B+, B, B- </v>
          </cell>
          <cell r="G15">
            <v>0</v>
          </cell>
          <cell r="H15">
            <v>0</v>
          </cell>
          <cell r="I15">
            <v>0</v>
          </cell>
          <cell r="J15">
            <v>0</v>
          </cell>
          <cell r="K15">
            <v>4.4999999999999998E-2</v>
          </cell>
          <cell r="L15">
            <v>0</v>
          </cell>
          <cell r="M15">
            <v>4.4999999999999998E-2</v>
          </cell>
          <cell r="N15">
            <v>0</v>
          </cell>
          <cell r="O15">
            <v>0</v>
          </cell>
          <cell r="P15">
            <v>1</v>
          </cell>
          <cell r="Q15">
            <v>4.4999999999999998E-2</v>
          </cell>
          <cell r="R15">
            <v>0</v>
          </cell>
          <cell r="AE15">
            <v>6</v>
          </cell>
          <cell r="AF15" t="str">
            <v xml:space="preserve">Global Rating B+, B, B- </v>
          </cell>
          <cell r="AJ15">
            <v>0</v>
          </cell>
          <cell r="AL15">
            <v>0</v>
          </cell>
          <cell r="AN15">
            <v>0</v>
          </cell>
          <cell r="AP15">
            <v>0</v>
          </cell>
          <cell r="AR15">
            <v>0</v>
          </cell>
          <cell r="AT15">
            <v>0</v>
          </cell>
          <cell r="AV15">
            <v>0</v>
          </cell>
          <cell r="AX15">
            <v>0</v>
          </cell>
          <cell r="AZ15">
            <v>0</v>
          </cell>
          <cell r="BB15">
            <v>0</v>
          </cell>
        </row>
        <row r="16">
          <cell r="B16">
            <v>7</v>
          </cell>
          <cell r="C16" t="str">
            <v xml:space="preserve">Global Rating CCC, CC, C </v>
          </cell>
          <cell r="G16">
            <v>0</v>
          </cell>
          <cell r="H16">
            <v>0</v>
          </cell>
          <cell r="I16">
            <v>0</v>
          </cell>
          <cell r="J16">
            <v>0</v>
          </cell>
          <cell r="K16">
            <v>0.1</v>
          </cell>
          <cell r="L16">
            <v>0</v>
          </cell>
          <cell r="M16">
            <v>0.1</v>
          </cell>
          <cell r="N16">
            <v>0</v>
          </cell>
          <cell r="O16">
            <v>0</v>
          </cell>
          <cell r="P16">
            <v>1</v>
          </cell>
          <cell r="Q16">
            <v>0.1</v>
          </cell>
          <cell r="R16">
            <v>0</v>
          </cell>
          <cell r="AE16">
            <v>7</v>
          </cell>
          <cell r="AF16" t="str">
            <v xml:space="preserve">Global Rating CCC, CC, C </v>
          </cell>
          <cell r="AJ16">
            <v>0</v>
          </cell>
          <cell r="AL16">
            <v>0</v>
          </cell>
          <cell r="AN16">
            <v>0</v>
          </cell>
          <cell r="AP16">
            <v>0</v>
          </cell>
          <cell r="AR16">
            <v>0</v>
          </cell>
          <cell r="AT16">
            <v>0</v>
          </cell>
          <cell r="AV16">
            <v>0</v>
          </cell>
          <cell r="AX16">
            <v>0</v>
          </cell>
          <cell r="AZ16">
            <v>0</v>
          </cell>
          <cell r="BB16">
            <v>0</v>
          </cell>
        </row>
        <row r="17">
          <cell r="B17">
            <v>8</v>
          </cell>
          <cell r="C17" t="str">
            <v xml:space="preserve">Global Rating D (in/near default) </v>
          </cell>
          <cell r="G17">
            <v>0</v>
          </cell>
          <cell r="H17">
            <v>0</v>
          </cell>
          <cell r="I17">
            <v>0</v>
          </cell>
          <cell r="J17">
            <v>0</v>
          </cell>
          <cell r="K17">
            <v>0.3</v>
          </cell>
          <cell r="L17">
            <v>0</v>
          </cell>
          <cell r="M17">
            <v>0.3</v>
          </cell>
          <cell r="N17">
            <v>0</v>
          </cell>
          <cell r="O17">
            <v>0</v>
          </cell>
          <cell r="P17">
            <v>1</v>
          </cell>
          <cell r="Q17">
            <v>0.3</v>
          </cell>
          <cell r="R17">
            <v>0</v>
          </cell>
          <cell r="AE17">
            <v>8</v>
          </cell>
          <cell r="AF17" t="str">
            <v xml:space="preserve">Global Rating D (in/near default) </v>
          </cell>
          <cell r="AJ17">
            <v>0</v>
          </cell>
          <cell r="AL17">
            <v>0</v>
          </cell>
          <cell r="AN17">
            <v>0</v>
          </cell>
          <cell r="AP17">
            <v>0</v>
          </cell>
          <cell r="AR17">
            <v>0</v>
          </cell>
          <cell r="AT17">
            <v>0</v>
          </cell>
          <cell r="AV17">
            <v>0</v>
          </cell>
          <cell r="AX17">
            <v>0</v>
          </cell>
          <cell r="AZ17">
            <v>0</v>
          </cell>
          <cell r="BB17">
            <v>0</v>
          </cell>
        </row>
        <row r="18">
          <cell r="B18">
            <v>9</v>
          </cell>
          <cell r="C18" t="str">
            <v>Non Rated</v>
          </cell>
          <cell r="G18">
            <v>0</v>
          </cell>
          <cell r="H18">
            <v>0</v>
          </cell>
          <cell r="I18">
            <v>0</v>
          </cell>
          <cell r="J18">
            <v>0</v>
          </cell>
          <cell r="K18">
            <v>0.5</v>
          </cell>
          <cell r="L18">
            <v>0</v>
          </cell>
          <cell r="M18">
            <v>0.5</v>
          </cell>
          <cell r="N18">
            <v>0</v>
          </cell>
          <cell r="O18">
            <v>0</v>
          </cell>
          <cell r="P18">
            <v>1</v>
          </cell>
          <cell r="Q18">
            <v>0.5</v>
          </cell>
          <cell r="R18">
            <v>0</v>
          </cell>
          <cell r="AE18">
            <v>9</v>
          </cell>
          <cell r="AF18" t="str">
            <v>Non Rated</v>
          </cell>
          <cell r="AJ18">
            <v>0</v>
          </cell>
          <cell r="AL18">
            <v>0</v>
          </cell>
          <cell r="AN18">
            <v>0</v>
          </cell>
          <cell r="AP18">
            <v>0</v>
          </cell>
          <cell r="AR18">
            <v>0</v>
          </cell>
          <cell r="AT18">
            <v>0</v>
          </cell>
          <cell r="AV18">
            <v>0</v>
          </cell>
          <cell r="AX18">
            <v>0</v>
          </cell>
          <cell r="AZ18">
            <v>0</v>
          </cell>
          <cell r="BB18">
            <v>0</v>
          </cell>
        </row>
        <row r="19">
          <cell r="B19">
            <v>10</v>
          </cell>
          <cell r="C19" t="str">
            <v>Affiliated</v>
          </cell>
          <cell r="G19">
            <v>0</v>
          </cell>
          <cell r="H19">
            <v>0</v>
          </cell>
          <cell r="I19">
            <v>0</v>
          </cell>
          <cell r="J19">
            <v>0</v>
          </cell>
          <cell r="K19">
            <v>1</v>
          </cell>
          <cell r="L19">
            <v>0</v>
          </cell>
          <cell r="M19">
            <v>1</v>
          </cell>
          <cell r="N19">
            <v>0</v>
          </cell>
          <cell r="O19">
            <v>0</v>
          </cell>
          <cell r="P19">
            <v>1</v>
          </cell>
          <cell r="Q19">
            <v>1</v>
          </cell>
          <cell r="R19">
            <v>0</v>
          </cell>
          <cell r="AE19">
            <v>10</v>
          </cell>
          <cell r="AF19" t="str">
            <v>Affiliated</v>
          </cell>
          <cell r="AJ19">
            <v>0</v>
          </cell>
          <cell r="AL19">
            <v>0</v>
          </cell>
          <cell r="AN19">
            <v>0</v>
          </cell>
          <cell r="AP19">
            <v>0</v>
          </cell>
          <cell r="AR19">
            <v>0</v>
          </cell>
          <cell r="AT19">
            <v>0</v>
          </cell>
          <cell r="AV19">
            <v>0</v>
          </cell>
          <cell r="AX19">
            <v>0</v>
          </cell>
          <cell r="AZ19">
            <v>0</v>
          </cell>
          <cell r="BB19">
            <v>0</v>
          </cell>
        </row>
        <row r="20">
          <cell r="B20">
            <v>11</v>
          </cell>
          <cell r="C20" t="str">
            <v>Other</v>
          </cell>
          <cell r="G20">
            <v>0</v>
          </cell>
          <cell r="H20">
            <v>0</v>
          </cell>
          <cell r="I20">
            <v>0</v>
          </cell>
          <cell r="J20">
            <v>0</v>
          </cell>
          <cell r="K20">
            <v>1</v>
          </cell>
          <cell r="L20">
            <v>0</v>
          </cell>
          <cell r="M20">
            <v>1</v>
          </cell>
          <cell r="N20">
            <v>0</v>
          </cell>
          <cell r="O20">
            <v>0</v>
          </cell>
          <cell r="P20">
            <v>1</v>
          </cell>
          <cell r="Q20">
            <v>1</v>
          </cell>
          <cell r="R20">
            <v>0</v>
          </cell>
          <cell r="AE20">
            <v>11</v>
          </cell>
          <cell r="AF20" t="str">
            <v>Other</v>
          </cell>
          <cell r="AJ20">
            <v>0</v>
          </cell>
          <cell r="AL20">
            <v>0</v>
          </cell>
          <cell r="AN20">
            <v>0</v>
          </cell>
          <cell r="AP20">
            <v>0</v>
          </cell>
          <cell r="AR20">
            <v>0</v>
          </cell>
          <cell r="AT20">
            <v>0</v>
          </cell>
          <cell r="AV20">
            <v>0</v>
          </cell>
          <cell r="AX20">
            <v>0</v>
          </cell>
          <cell r="AZ20">
            <v>0</v>
          </cell>
          <cell r="BB20">
            <v>0</v>
          </cell>
        </row>
        <row r="21">
          <cell r="B21">
            <v>12</v>
          </cell>
          <cell r="E21" t="str">
            <v>Total Bonds</v>
          </cell>
          <cell r="G21">
            <v>0</v>
          </cell>
          <cell r="H21">
            <v>0</v>
          </cell>
          <cell r="I21">
            <v>0</v>
          </cell>
          <cell r="J21">
            <v>0</v>
          </cell>
          <cell r="K21">
            <v>0</v>
          </cell>
          <cell r="M21">
            <v>0</v>
          </cell>
          <cell r="Q21">
            <v>0</v>
          </cell>
          <cell r="R21">
            <v>0</v>
          </cell>
          <cell r="AE21">
            <v>12</v>
          </cell>
          <cell r="AF21" t="str">
            <v>Total Bonds</v>
          </cell>
          <cell r="AJ21">
            <v>0</v>
          </cell>
          <cell r="AL21">
            <v>0</v>
          </cell>
          <cell r="AN21">
            <v>0</v>
          </cell>
          <cell r="AP21">
            <v>0</v>
          </cell>
          <cell r="AR21">
            <v>0</v>
          </cell>
          <cell r="AT21">
            <v>0</v>
          </cell>
          <cell r="AV21">
            <v>0</v>
          </cell>
          <cell r="AX21">
            <v>0</v>
          </cell>
          <cell r="AZ21">
            <v>0</v>
          </cell>
          <cell r="BB21">
            <v>0</v>
          </cell>
        </row>
        <row r="23">
          <cell r="B23" t="str">
            <v>Preferred Stocks at</v>
          </cell>
          <cell r="F23">
            <v>39813</v>
          </cell>
          <cell r="AE23" t="str">
            <v>Preferred Stocks:</v>
          </cell>
        </row>
        <row r="24">
          <cell r="B24">
            <v>13</v>
          </cell>
          <cell r="C24" t="str">
            <v>Non-Affil (Public) w/Global Rating AAA</v>
          </cell>
          <cell r="G24">
            <v>0</v>
          </cell>
          <cell r="H24">
            <v>0</v>
          </cell>
          <cell r="I24">
            <v>0</v>
          </cell>
          <cell r="J24">
            <v>0</v>
          </cell>
          <cell r="K24">
            <v>2E-3</v>
          </cell>
          <cell r="L24">
            <v>0</v>
          </cell>
          <cell r="M24">
            <v>2E-3</v>
          </cell>
          <cell r="N24">
            <v>0</v>
          </cell>
          <cell r="O24">
            <v>0</v>
          </cell>
          <cell r="P24">
            <v>1</v>
          </cell>
          <cell r="Q24">
            <v>2E-3</v>
          </cell>
          <cell r="R24">
            <v>0</v>
          </cell>
          <cell r="AE24">
            <v>13</v>
          </cell>
          <cell r="AF24" t="str">
            <v>Non-Affil (Public) w/Global Rating AAA</v>
          </cell>
          <cell r="AJ24">
            <v>0</v>
          </cell>
          <cell r="AL24">
            <v>0</v>
          </cell>
          <cell r="AN24">
            <v>0</v>
          </cell>
          <cell r="AP24">
            <v>0</v>
          </cell>
          <cell r="AR24">
            <v>0</v>
          </cell>
          <cell r="AT24">
            <v>0</v>
          </cell>
          <cell r="AV24">
            <v>0</v>
          </cell>
          <cell r="AX24">
            <v>0</v>
          </cell>
          <cell r="AZ24">
            <v>0</v>
          </cell>
          <cell r="BB24">
            <v>0</v>
          </cell>
        </row>
        <row r="25">
          <cell r="B25">
            <v>14</v>
          </cell>
          <cell r="C25" t="str">
            <v>Non-Affil (Public) w/Global Rating AA+, AA, AA-</v>
          </cell>
          <cell r="G25">
            <v>0</v>
          </cell>
          <cell r="H25">
            <v>0</v>
          </cell>
          <cell r="I25">
            <v>0</v>
          </cell>
          <cell r="J25">
            <v>0</v>
          </cell>
          <cell r="K25">
            <v>5.0000000000000001E-3</v>
          </cell>
          <cell r="L25">
            <v>0</v>
          </cell>
          <cell r="M25">
            <v>5.0000000000000001E-3</v>
          </cell>
          <cell r="N25">
            <v>0</v>
          </cell>
          <cell r="O25">
            <v>0</v>
          </cell>
          <cell r="P25">
            <v>1</v>
          </cell>
          <cell r="Q25">
            <v>5.0000000000000001E-3</v>
          </cell>
          <cell r="R25">
            <v>0</v>
          </cell>
          <cell r="AE25">
            <v>14</v>
          </cell>
          <cell r="AF25" t="str">
            <v>Non-Affil (Public) w/Global Rating AA+, AA, AA-</v>
          </cell>
          <cell r="AJ25">
            <v>0</v>
          </cell>
          <cell r="AL25">
            <v>0</v>
          </cell>
          <cell r="AN25">
            <v>0</v>
          </cell>
          <cell r="AP25">
            <v>0</v>
          </cell>
          <cell r="AR25">
            <v>0</v>
          </cell>
          <cell r="AT25">
            <v>0</v>
          </cell>
          <cell r="AV25">
            <v>0</v>
          </cell>
          <cell r="AX25">
            <v>0</v>
          </cell>
          <cell r="AZ25">
            <v>0</v>
          </cell>
          <cell r="BB25">
            <v>0</v>
          </cell>
        </row>
        <row r="26">
          <cell r="B26">
            <v>15</v>
          </cell>
          <cell r="C26" t="str">
            <v>Non-Affil (Public) w/Global Rating A+, A, &amp; A-</v>
          </cell>
          <cell r="G26">
            <v>0</v>
          </cell>
          <cell r="H26">
            <v>0</v>
          </cell>
          <cell r="I26">
            <v>0</v>
          </cell>
          <cell r="J26">
            <v>0</v>
          </cell>
          <cell r="K26">
            <v>0.01</v>
          </cell>
          <cell r="L26">
            <v>0</v>
          </cell>
          <cell r="M26">
            <v>0.01</v>
          </cell>
          <cell r="N26">
            <v>0</v>
          </cell>
          <cell r="O26">
            <v>0</v>
          </cell>
          <cell r="P26">
            <v>1</v>
          </cell>
          <cell r="Q26">
            <v>0.01</v>
          </cell>
          <cell r="R26">
            <v>0</v>
          </cell>
          <cell r="AE26">
            <v>15</v>
          </cell>
          <cell r="AF26" t="str">
            <v>Non-Affil (Public) w/Global Rating A+, A, &amp; A-</v>
          </cell>
          <cell r="AJ26">
            <v>0</v>
          </cell>
          <cell r="AL26">
            <v>0</v>
          </cell>
          <cell r="AN26">
            <v>0</v>
          </cell>
          <cell r="AP26">
            <v>0</v>
          </cell>
          <cell r="AR26">
            <v>0</v>
          </cell>
          <cell r="AT26">
            <v>0</v>
          </cell>
          <cell r="AV26">
            <v>0</v>
          </cell>
          <cell r="AX26">
            <v>0</v>
          </cell>
          <cell r="AZ26">
            <v>0</v>
          </cell>
          <cell r="BB26">
            <v>0</v>
          </cell>
        </row>
        <row r="27">
          <cell r="B27">
            <v>16</v>
          </cell>
          <cell r="C27" t="str">
            <v>Non-Affil (Public) w/Global Rating BBB+, BBB, BBB-</v>
          </cell>
          <cell r="G27">
            <v>0</v>
          </cell>
          <cell r="H27">
            <v>0</v>
          </cell>
          <cell r="I27">
            <v>0</v>
          </cell>
          <cell r="J27">
            <v>0</v>
          </cell>
          <cell r="K27">
            <v>0.02</v>
          </cell>
          <cell r="L27">
            <v>0</v>
          </cell>
          <cell r="M27">
            <v>0.02</v>
          </cell>
          <cell r="N27">
            <v>0</v>
          </cell>
          <cell r="O27">
            <v>0</v>
          </cell>
          <cell r="P27">
            <v>1</v>
          </cell>
          <cell r="Q27">
            <v>0.02</v>
          </cell>
          <cell r="R27">
            <v>0</v>
          </cell>
          <cell r="AE27">
            <v>16</v>
          </cell>
          <cell r="AF27" t="str">
            <v>Non-Affil (Public) w/Global Rating BBB+, BBB, BBB-</v>
          </cell>
          <cell r="AJ27">
            <v>0</v>
          </cell>
          <cell r="AL27">
            <v>0</v>
          </cell>
          <cell r="AN27">
            <v>0</v>
          </cell>
          <cell r="AP27">
            <v>0</v>
          </cell>
          <cell r="AR27">
            <v>0</v>
          </cell>
          <cell r="AT27">
            <v>0</v>
          </cell>
          <cell r="AV27">
            <v>0</v>
          </cell>
          <cell r="AX27">
            <v>0</v>
          </cell>
          <cell r="AZ27">
            <v>0</v>
          </cell>
          <cell r="BB27">
            <v>0</v>
          </cell>
        </row>
        <row r="28">
          <cell r="B28">
            <v>17</v>
          </cell>
          <cell r="C28" t="str">
            <v>Non-Affil (Public) w/Global Rating BB+, BB, BB-</v>
          </cell>
          <cell r="G28">
            <v>0</v>
          </cell>
          <cell r="H28">
            <v>0</v>
          </cell>
          <cell r="I28">
            <v>0</v>
          </cell>
          <cell r="J28">
            <v>0</v>
          </cell>
          <cell r="K28">
            <v>0.04</v>
          </cell>
          <cell r="L28">
            <v>0</v>
          </cell>
          <cell r="M28">
            <v>0.04</v>
          </cell>
          <cell r="N28">
            <v>0</v>
          </cell>
          <cell r="O28">
            <v>0</v>
          </cell>
          <cell r="P28">
            <v>1</v>
          </cell>
          <cell r="Q28">
            <v>0.04</v>
          </cell>
          <cell r="R28">
            <v>0</v>
          </cell>
          <cell r="AE28">
            <v>17</v>
          </cell>
          <cell r="AF28" t="str">
            <v>Non-Affil (Public) w/Global Rating BB+, BB, BB-</v>
          </cell>
          <cell r="AJ28">
            <v>0</v>
          </cell>
          <cell r="AL28">
            <v>0</v>
          </cell>
          <cell r="AN28">
            <v>0</v>
          </cell>
          <cell r="AP28">
            <v>0</v>
          </cell>
          <cell r="AR28">
            <v>0</v>
          </cell>
          <cell r="AT28">
            <v>0</v>
          </cell>
          <cell r="AV28">
            <v>0</v>
          </cell>
          <cell r="AX28">
            <v>0</v>
          </cell>
          <cell r="AZ28">
            <v>0</v>
          </cell>
          <cell r="BB28">
            <v>0</v>
          </cell>
        </row>
        <row r="29">
          <cell r="B29">
            <v>18</v>
          </cell>
          <cell r="C29" t="str">
            <v>Non-Affil (Public) w/Global Rating B+, B, B-</v>
          </cell>
          <cell r="G29">
            <v>0</v>
          </cell>
          <cell r="H29">
            <v>0</v>
          </cell>
          <cell r="I29">
            <v>0</v>
          </cell>
          <cell r="J29">
            <v>0</v>
          </cell>
          <cell r="K29">
            <v>4.4999999999999998E-2</v>
          </cell>
          <cell r="L29">
            <v>0</v>
          </cell>
          <cell r="M29">
            <v>4.4999999999999998E-2</v>
          </cell>
          <cell r="N29">
            <v>0</v>
          </cell>
          <cell r="O29">
            <v>0</v>
          </cell>
          <cell r="P29">
            <v>1</v>
          </cell>
          <cell r="Q29">
            <v>4.4999999999999998E-2</v>
          </cell>
          <cell r="R29">
            <v>0</v>
          </cell>
          <cell r="AE29">
            <v>18</v>
          </cell>
          <cell r="AF29" t="str">
            <v>Non-Affil (Public) w/Global Rating B+, B, B-</v>
          </cell>
          <cell r="AJ29">
            <v>0</v>
          </cell>
          <cell r="AL29">
            <v>0</v>
          </cell>
          <cell r="AN29">
            <v>0</v>
          </cell>
          <cell r="AP29">
            <v>0</v>
          </cell>
          <cell r="AR29">
            <v>0</v>
          </cell>
          <cell r="AT29">
            <v>0</v>
          </cell>
          <cell r="AV29">
            <v>0</v>
          </cell>
          <cell r="AX29">
            <v>0</v>
          </cell>
          <cell r="AZ29">
            <v>0</v>
          </cell>
          <cell r="BB29">
            <v>0</v>
          </cell>
        </row>
        <row r="30">
          <cell r="B30">
            <v>19</v>
          </cell>
          <cell r="C30" t="str">
            <v>Non-Affil (Public) w/Global Rating CCC, CC, C</v>
          </cell>
          <cell r="G30">
            <v>0</v>
          </cell>
          <cell r="H30">
            <v>0</v>
          </cell>
          <cell r="I30">
            <v>0</v>
          </cell>
          <cell r="J30">
            <v>0</v>
          </cell>
          <cell r="K30">
            <v>0.1</v>
          </cell>
          <cell r="L30">
            <v>0</v>
          </cell>
          <cell r="M30">
            <v>0.1</v>
          </cell>
          <cell r="N30">
            <v>0</v>
          </cell>
          <cell r="O30">
            <v>0</v>
          </cell>
          <cell r="P30">
            <v>1</v>
          </cell>
          <cell r="Q30">
            <v>0.1</v>
          </cell>
          <cell r="R30">
            <v>0</v>
          </cell>
          <cell r="AE30">
            <v>19</v>
          </cell>
          <cell r="AF30" t="str">
            <v>Non-Affil (Public) w/Global Rating CCC, CC, C</v>
          </cell>
          <cell r="AJ30">
            <v>0</v>
          </cell>
          <cell r="AL30">
            <v>0</v>
          </cell>
          <cell r="AN30">
            <v>0</v>
          </cell>
          <cell r="AP30">
            <v>0</v>
          </cell>
          <cell r="AR30">
            <v>0</v>
          </cell>
          <cell r="AT30">
            <v>0</v>
          </cell>
          <cell r="AV30">
            <v>0</v>
          </cell>
          <cell r="AX30">
            <v>0</v>
          </cell>
          <cell r="AZ30">
            <v>0</v>
          </cell>
          <cell r="BB30">
            <v>0</v>
          </cell>
        </row>
        <row r="31">
          <cell r="B31">
            <v>20</v>
          </cell>
          <cell r="C31" t="str">
            <v xml:space="preserve">Non-Affil (Public) w/Global Rating D (in/near default) </v>
          </cell>
          <cell r="G31">
            <v>0</v>
          </cell>
          <cell r="H31">
            <v>0</v>
          </cell>
          <cell r="I31">
            <v>0</v>
          </cell>
          <cell r="J31">
            <v>0</v>
          </cell>
          <cell r="K31">
            <v>0.3</v>
          </cell>
          <cell r="L31">
            <v>0</v>
          </cell>
          <cell r="M31">
            <v>0.3</v>
          </cell>
          <cell r="N31">
            <v>0</v>
          </cell>
          <cell r="O31">
            <v>0</v>
          </cell>
          <cell r="P31">
            <v>1</v>
          </cell>
          <cell r="Q31">
            <v>0.3</v>
          </cell>
          <cell r="R31">
            <v>0</v>
          </cell>
          <cell r="AE31">
            <v>20</v>
          </cell>
          <cell r="AF31" t="str">
            <v xml:space="preserve">Non-Affil (Public) w/Global Rating D (in/near default) </v>
          </cell>
          <cell r="AJ31">
            <v>0</v>
          </cell>
          <cell r="AL31">
            <v>0</v>
          </cell>
          <cell r="AN31">
            <v>0</v>
          </cell>
          <cell r="AP31">
            <v>0</v>
          </cell>
          <cell r="AR31">
            <v>0</v>
          </cell>
          <cell r="AT31">
            <v>0</v>
          </cell>
          <cell r="AV31">
            <v>0</v>
          </cell>
          <cell r="AX31">
            <v>0</v>
          </cell>
          <cell r="AZ31">
            <v>0</v>
          </cell>
          <cell r="BB31">
            <v>0</v>
          </cell>
        </row>
        <row r="32">
          <cell r="B32">
            <v>21</v>
          </cell>
          <cell r="C32" t="str">
            <v>Non-Affiliated (Private)</v>
          </cell>
          <cell r="G32">
            <v>0</v>
          </cell>
          <cell r="H32">
            <v>0</v>
          </cell>
          <cell r="I32">
            <v>0</v>
          </cell>
          <cell r="J32">
            <v>0</v>
          </cell>
          <cell r="K32">
            <v>1</v>
          </cell>
          <cell r="L32">
            <v>0</v>
          </cell>
          <cell r="M32">
            <v>1</v>
          </cell>
          <cell r="N32">
            <v>0</v>
          </cell>
          <cell r="O32">
            <v>0</v>
          </cell>
          <cell r="P32">
            <v>1</v>
          </cell>
          <cell r="Q32">
            <v>1</v>
          </cell>
          <cell r="R32">
            <v>0</v>
          </cell>
          <cell r="AE32">
            <v>21</v>
          </cell>
          <cell r="AF32" t="str">
            <v>Non-Affiliated (Private)</v>
          </cell>
          <cell r="AJ32">
            <v>0</v>
          </cell>
          <cell r="AL32">
            <v>0</v>
          </cell>
          <cell r="AN32">
            <v>0</v>
          </cell>
          <cell r="AP32">
            <v>0</v>
          </cell>
          <cell r="AR32">
            <v>0</v>
          </cell>
          <cell r="AT32">
            <v>0</v>
          </cell>
          <cell r="AV32">
            <v>0</v>
          </cell>
          <cell r="AX32">
            <v>0</v>
          </cell>
          <cell r="AZ32">
            <v>0</v>
          </cell>
          <cell r="BB32">
            <v>0</v>
          </cell>
        </row>
        <row r="33">
          <cell r="B33">
            <v>22</v>
          </cell>
          <cell r="C33" t="str">
            <v>Affiliated (Public)</v>
          </cell>
          <cell r="G33">
            <v>0</v>
          </cell>
          <cell r="H33">
            <v>0</v>
          </cell>
          <cell r="I33">
            <v>0</v>
          </cell>
          <cell r="J33">
            <v>0</v>
          </cell>
          <cell r="K33">
            <v>0.15</v>
          </cell>
          <cell r="L33">
            <v>0</v>
          </cell>
          <cell r="M33">
            <v>0.15</v>
          </cell>
          <cell r="N33">
            <v>0</v>
          </cell>
          <cell r="O33">
            <v>0</v>
          </cell>
          <cell r="P33">
            <v>1</v>
          </cell>
          <cell r="Q33">
            <v>0.15</v>
          </cell>
          <cell r="R33">
            <v>0</v>
          </cell>
          <cell r="AE33">
            <v>22</v>
          </cell>
          <cell r="AF33" t="str">
            <v>Affiliated (Public)</v>
          </cell>
          <cell r="AJ33">
            <v>0</v>
          </cell>
          <cell r="AL33">
            <v>0</v>
          </cell>
          <cell r="AN33">
            <v>0</v>
          </cell>
          <cell r="AP33">
            <v>0</v>
          </cell>
          <cell r="AR33">
            <v>0</v>
          </cell>
          <cell r="AT33">
            <v>0</v>
          </cell>
          <cell r="AV33">
            <v>0</v>
          </cell>
          <cell r="AX33">
            <v>0</v>
          </cell>
          <cell r="AZ33">
            <v>0</v>
          </cell>
          <cell r="BB33">
            <v>0</v>
          </cell>
        </row>
        <row r="34">
          <cell r="B34">
            <v>23</v>
          </cell>
          <cell r="C34" t="str">
            <v>Affiliated (Private)</v>
          </cell>
          <cell r="G34">
            <v>0</v>
          </cell>
          <cell r="H34">
            <v>0</v>
          </cell>
          <cell r="I34">
            <v>0</v>
          </cell>
          <cell r="J34">
            <v>0</v>
          </cell>
          <cell r="K34">
            <v>1</v>
          </cell>
          <cell r="L34">
            <v>0</v>
          </cell>
          <cell r="M34">
            <v>1</v>
          </cell>
          <cell r="N34">
            <v>0</v>
          </cell>
          <cell r="O34">
            <v>0</v>
          </cell>
          <cell r="P34">
            <v>1</v>
          </cell>
          <cell r="Q34">
            <v>1</v>
          </cell>
          <cell r="R34">
            <v>0</v>
          </cell>
          <cell r="AE34">
            <v>23</v>
          </cell>
          <cell r="AF34" t="str">
            <v>Affiliated (Private)</v>
          </cell>
          <cell r="AJ34">
            <v>0</v>
          </cell>
          <cell r="AL34">
            <v>0</v>
          </cell>
          <cell r="AN34">
            <v>0</v>
          </cell>
          <cell r="AP34">
            <v>0</v>
          </cell>
          <cell r="AR34">
            <v>0</v>
          </cell>
          <cell r="AT34">
            <v>0</v>
          </cell>
          <cell r="AV34">
            <v>0</v>
          </cell>
          <cell r="AX34">
            <v>0</v>
          </cell>
          <cell r="AZ34">
            <v>0</v>
          </cell>
          <cell r="BB34">
            <v>0</v>
          </cell>
        </row>
        <row r="35">
          <cell r="B35">
            <v>24</v>
          </cell>
          <cell r="E35" t="str">
            <v>Total Preferred Stocks</v>
          </cell>
          <cell r="G35">
            <v>0</v>
          </cell>
          <cell r="H35">
            <v>0</v>
          </cell>
          <cell r="I35">
            <v>0</v>
          </cell>
          <cell r="J35">
            <v>0</v>
          </cell>
          <cell r="K35">
            <v>0</v>
          </cell>
          <cell r="M35">
            <v>0</v>
          </cell>
          <cell r="Q35">
            <v>0</v>
          </cell>
          <cell r="R35">
            <v>0</v>
          </cell>
          <cell r="AE35">
            <v>24</v>
          </cell>
          <cell r="AF35" t="str">
            <v>Total Preferred Stocks</v>
          </cell>
          <cell r="AJ35">
            <v>0</v>
          </cell>
          <cell r="AL35">
            <v>0</v>
          </cell>
          <cell r="AN35">
            <v>0</v>
          </cell>
          <cell r="AP35">
            <v>0</v>
          </cell>
          <cell r="AR35">
            <v>0</v>
          </cell>
          <cell r="AT35">
            <v>0</v>
          </cell>
          <cell r="AV35">
            <v>0</v>
          </cell>
          <cell r="AX35">
            <v>0</v>
          </cell>
          <cell r="AZ35">
            <v>0</v>
          </cell>
          <cell r="BB35">
            <v>0</v>
          </cell>
        </row>
        <row r="37">
          <cell r="B37" t="str">
            <v>Common Stocks at</v>
          </cell>
          <cell r="F37">
            <v>39813</v>
          </cell>
          <cell r="AE37" t="str">
            <v>Common Stocks:</v>
          </cell>
        </row>
        <row r="38">
          <cell r="B38">
            <v>25</v>
          </cell>
          <cell r="C38" t="str">
            <v>Non-Affiliated (Public)</v>
          </cell>
          <cell r="G38">
            <v>0</v>
          </cell>
          <cell r="H38">
            <v>0</v>
          </cell>
          <cell r="I38">
            <v>0</v>
          </cell>
          <cell r="J38">
            <v>0</v>
          </cell>
          <cell r="K38">
            <v>0.15</v>
          </cell>
          <cell r="L38">
            <v>0</v>
          </cell>
          <cell r="M38">
            <v>0.15</v>
          </cell>
          <cell r="N38">
            <v>0</v>
          </cell>
          <cell r="O38">
            <v>0</v>
          </cell>
          <cell r="P38">
            <v>1</v>
          </cell>
          <cell r="Q38">
            <v>0.15</v>
          </cell>
          <cell r="R38">
            <v>0</v>
          </cell>
          <cell r="AE38">
            <v>25</v>
          </cell>
          <cell r="AF38" t="str">
            <v>Non-Affiliated (Public)</v>
          </cell>
          <cell r="AJ38">
            <v>0</v>
          </cell>
          <cell r="AL38">
            <v>0</v>
          </cell>
          <cell r="AN38">
            <v>0</v>
          </cell>
          <cell r="AP38">
            <v>0</v>
          </cell>
          <cell r="AR38">
            <v>0</v>
          </cell>
          <cell r="AT38">
            <v>0</v>
          </cell>
          <cell r="AV38">
            <v>0</v>
          </cell>
          <cell r="AX38">
            <v>0</v>
          </cell>
          <cell r="AZ38">
            <v>0</v>
          </cell>
          <cell r="BB38">
            <v>0</v>
          </cell>
        </row>
        <row r="39">
          <cell r="B39">
            <v>26</v>
          </cell>
          <cell r="C39" t="str">
            <v>Non-Affiliated (Private)</v>
          </cell>
          <cell r="G39">
            <v>0</v>
          </cell>
          <cell r="H39">
            <v>0</v>
          </cell>
          <cell r="I39">
            <v>0</v>
          </cell>
          <cell r="J39">
            <v>0</v>
          </cell>
          <cell r="K39">
            <v>1</v>
          </cell>
          <cell r="L39">
            <v>0</v>
          </cell>
          <cell r="M39">
            <v>1</v>
          </cell>
          <cell r="N39">
            <v>0</v>
          </cell>
          <cell r="O39">
            <v>0</v>
          </cell>
          <cell r="P39">
            <v>1</v>
          </cell>
          <cell r="Q39">
            <v>1</v>
          </cell>
          <cell r="R39">
            <v>0</v>
          </cell>
          <cell r="AE39">
            <v>26</v>
          </cell>
          <cell r="AF39" t="str">
            <v>Non-Affiliated (Private)</v>
          </cell>
          <cell r="AJ39">
            <v>0</v>
          </cell>
          <cell r="AL39">
            <v>0</v>
          </cell>
          <cell r="AN39">
            <v>0</v>
          </cell>
          <cell r="AP39">
            <v>0</v>
          </cell>
          <cell r="AR39">
            <v>0</v>
          </cell>
          <cell r="AT39">
            <v>0</v>
          </cell>
          <cell r="AV39">
            <v>0</v>
          </cell>
          <cell r="AX39">
            <v>0</v>
          </cell>
          <cell r="AZ39">
            <v>0</v>
          </cell>
          <cell r="BB39">
            <v>0</v>
          </cell>
        </row>
        <row r="40">
          <cell r="B40">
            <v>27</v>
          </cell>
          <cell r="C40" t="str">
            <v>Mutual Funds</v>
          </cell>
          <cell r="G40">
            <v>0</v>
          </cell>
          <cell r="H40">
            <v>0</v>
          </cell>
          <cell r="I40">
            <v>0</v>
          </cell>
          <cell r="J40">
            <v>0</v>
          </cell>
          <cell r="K40">
            <v>0.15</v>
          </cell>
          <cell r="L40">
            <v>0</v>
          </cell>
          <cell r="M40">
            <v>0.15</v>
          </cell>
          <cell r="N40">
            <v>0</v>
          </cell>
          <cell r="O40">
            <v>0</v>
          </cell>
          <cell r="P40">
            <v>1</v>
          </cell>
          <cell r="Q40">
            <v>0.15</v>
          </cell>
          <cell r="R40">
            <v>0</v>
          </cell>
          <cell r="AE40">
            <v>27</v>
          </cell>
          <cell r="AF40" t="str">
            <v>Mutual Funds</v>
          </cell>
          <cell r="AJ40">
            <v>0</v>
          </cell>
          <cell r="AL40">
            <v>0</v>
          </cell>
          <cell r="AN40">
            <v>0</v>
          </cell>
          <cell r="AP40">
            <v>0</v>
          </cell>
          <cell r="AR40">
            <v>0</v>
          </cell>
          <cell r="AT40">
            <v>0</v>
          </cell>
          <cell r="AV40">
            <v>0</v>
          </cell>
          <cell r="AX40">
            <v>0</v>
          </cell>
          <cell r="AZ40">
            <v>0</v>
          </cell>
          <cell r="BB40">
            <v>0</v>
          </cell>
        </row>
        <row r="41">
          <cell r="B41">
            <v>28</v>
          </cell>
          <cell r="C41" t="str">
            <v>Affiliated (Public)</v>
          </cell>
          <cell r="G41">
            <v>0</v>
          </cell>
          <cell r="H41">
            <v>0</v>
          </cell>
          <cell r="I41">
            <v>0</v>
          </cell>
          <cell r="J41">
            <v>0</v>
          </cell>
          <cell r="K41">
            <v>0.15</v>
          </cell>
          <cell r="L41">
            <v>0</v>
          </cell>
          <cell r="M41">
            <v>0.15</v>
          </cell>
          <cell r="N41">
            <v>0</v>
          </cell>
          <cell r="O41">
            <v>0</v>
          </cell>
          <cell r="P41">
            <v>1</v>
          </cell>
          <cell r="Q41">
            <v>0.15</v>
          </cell>
          <cell r="R41">
            <v>0</v>
          </cell>
          <cell r="AE41">
            <v>28</v>
          </cell>
          <cell r="AF41" t="str">
            <v>Affiliated (Public)</v>
          </cell>
          <cell r="AJ41">
            <v>0</v>
          </cell>
          <cell r="AL41">
            <v>0</v>
          </cell>
          <cell r="AN41">
            <v>0</v>
          </cell>
          <cell r="AP41">
            <v>0</v>
          </cell>
          <cell r="AR41">
            <v>0</v>
          </cell>
          <cell r="AT41">
            <v>0</v>
          </cell>
          <cell r="AV41">
            <v>0</v>
          </cell>
          <cell r="AX41">
            <v>0</v>
          </cell>
          <cell r="AZ41">
            <v>0</v>
          </cell>
          <cell r="BB41">
            <v>0</v>
          </cell>
        </row>
        <row r="42">
          <cell r="B42">
            <v>29</v>
          </cell>
          <cell r="C42" t="str">
            <v>Affiliated (Private)</v>
          </cell>
          <cell r="G42">
            <v>0</v>
          </cell>
          <cell r="H42">
            <v>0</v>
          </cell>
          <cell r="I42">
            <v>0</v>
          </cell>
          <cell r="J42">
            <v>0</v>
          </cell>
          <cell r="K42">
            <v>1</v>
          </cell>
          <cell r="L42">
            <v>0</v>
          </cell>
          <cell r="M42">
            <v>1</v>
          </cell>
          <cell r="N42">
            <v>0</v>
          </cell>
          <cell r="O42">
            <v>0</v>
          </cell>
          <cell r="P42">
            <v>1</v>
          </cell>
          <cell r="Q42">
            <v>1</v>
          </cell>
          <cell r="R42">
            <v>0</v>
          </cell>
          <cell r="AE42">
            <v>29</v>
          </cell>
          <cell r="AF42" t="str">
            <v>Affiliated (Private)</v>
          </cell>
          <cell r="AJ42">
            <v>0</v>
          </cell>
          <cell r="AL42">
            <v>0</v>
          </cell>
          <cell r="AN42">
            <v>0</v>
          </cell>
          <cell r="AP42">
            <v>0</v>
          </cell>
          <cell r="AR42">
            <v>0</v>
          </cell>
          <cell r="AT42">
            <v>0</v>
          </cell>
          <cell r="AV42">
            <v>0</v>
          </cell>
          <cell r="AX42">
            <v>0</v>
          </cell>
          <cell r="AZ42">
            <v>0</v>
          </cell>
          <cell r="BB42">
            <v>0</v>
          </cell>
        </row>
        <row r="43">
          <cell r="B43">
            <v>30</v>
          </cell>
          <cell r="E43" t="str">
            <v>Total Common Stocks</v>
          </cell>
          <cell r="G43">
            <v>0</v>
          </cell>
          <cell r="H43">
            <v>0</v>
          </cell>
          <cell r="I43">
            <v>0</v>
          </cell>
          <cell r="J43">
            <v>0</v>
          </cell>
          <cell r="K43">
            <v>0</v>
          </cell>
          <cell r="M43">
            <v>0</v>
          </cell>
          <cell r="Q43">
            <v>0</v>
          </cell>
          <cell r="R43">
            <v>0</v>
          </cell>
          <cell r="AE43">
            <v>30</v>
          </cell>
          <cell r="AF43" t="str">
            <v>Total Common Stocks</v>
          </cell>
          <cell r="AJ43">
            <v>0</v>
          </cell>
          <cell r="AL43">
            <v>0</v>
          </cell>
          <cell r="AN43">
            <v>0</v>
          </cell>
          <cell r="AP43">
            <v>0</v>
          </cell>
          <cell r="AR43">
            <v>0</v>
          </cell>
          <cell r="AT43">
            <v>0</v>
          </cell>
          <cell r="AV43">
            <v>0</v>
          </cell>
          <cell r="AX43">
            <v>0</v>
          </cell>
          <cell r="AZ43">
            <v>0</v>
          </cell>
          <cell r="BB43">
            <v>0</v>
          </cell>
        </row>
        <row r="46">
          <cell r="B46">
            <v>31</v>
          </cell>
          <cell r="C46" t="str">
            <v>Mortgage Loans at</v>
          </cell>
          <cell r="F46">
            <v>39813</v>
          </cell>
          <cell r="G46">
            <v>0</v>
          </cell>
          <cell r="H46">
            <v>0</v>
          </cell>
          <cell r="I46">
            <v>0</v>
          </cell>
          <cell r="J46">
            <v>0</v>
          </cell>
          <cell r="K46">
            <v>0.05</v>
          </cell>
          <cell r="L46">
            <v>0</v>
          </cell>
          <cell r="M46">
            <v>0.05</v>
          </cell>
          <cell r="N46">
            <v>0</v>
          </cell>
          <cell r="O46">
            <v>0</v>
          </cell>
          <cell r="P46">
            <v>1</v>
          </cell>
          <cell r="Q46">
            <v>0.05</v>
          </cell>
          <cell r="R46">
            <v>0</v>
          </cell>
          <cell r="AE46">
            <v>31</v>
          </cell>
          <cell r="AF46" t="str">
            <v>Mortgage Loans:</v>
          </cell>
          <cell r="AJ46">
            <v>0</v>
          </cell>
          <cell r="AL46">
            <v>0</v>
          </cell>
          <cell r="AN46">
            <v>0</v>
          </cell>
          <cell r="AP46">
            <v>0</v>
          </cell>
          <cell r="AR46">
            <v>0</v>
          </cell>
          <cell r="AT46">
            <v>0</v>
          </cell>
          <cell r="AV46">
            <v>0</v>
          </cell>
          <cell r="AX46">
            <v>0</v>
          </cell>
          <cell r="AZ46">
            <v>0</v>
          </cell>
          <cell r="BB46">
            <v>0</v>
          </cell>
        </row>
        <row r="49">
          <cell r="B49" t="str">
            <v>Real Estate at</v>
          </cell>
          <cell r="F49">
            <v>39813</v>
          </cell>
          <cell r="AE49" t="str">
            <v>Real Estate:</v>
          </cell>
        </row>
        <row r="50">
          <cell r="B50">
            <v>32</v>
          </cell>
          <cell r="C50" t="str">
            <v>Company-Occupied (net of encumbrances)</v>
          </cell>
          <cell r="G50">
            <v>0</v>
          </cell>
          <cell r="H50">
            <v>0</v>
          </cell>
          <cell r="I50">
            <v>0</v>
          </cell>
          <cell r="J50">
            <v>0</v>
          </cell>
          <cell r="K50">
            <v>0.1</v>
          </cell>
          <cell r="L50">
            <v>0</v>
          </cell>
          <cell r="M50">
            <v>0.1</v>
          </cell>
          <cell r="N50">
            <v>0</v>
          </cell>
          <cell r="O50">
            <v>0</v>
          </cell>
          <cell r="P50">
            <v>1</v>
          </cell>
          <cell r="Q50">
            <v>0.1</v>
          </cell>
          <cell r="R50">
            <v>0</v>
          </cell>
          <cell r="AE50">
            <v>32</v>
          </cell>
          <cell r="AF50" t="str">
            <v>Company-Occupied (net of encumbrances)</v>
          </cell>
          <cell r="AJ50">
            <v>0</v>
          </cell>
          <cell r="AL50">
            <v>0</v>
          </cell>
          <cell r="AN50">
            <v>0</v>
          </cell>
          <cell r="AP50">
            <v>0</v>
          </cell>
          <cell r="AR50">
            <v>0</v>
          </cell>
          <cell r="AT50">
            <v>0</v>
          </cell>
          <cell r="AV50">
            <v>0</v>
          </cell>
          <cell r="AX50">
            <v>0</v>
          </cell>
          <cell r="AZ50">
            <v>0</v>
          </cell>
          <cell r="BB50">
            <v>0</v>
          </cell>
        </row>
        <row r="51">
          <cell r="B51">
            <v>33</v>
          </cell>
          <cell r="D51" t="str">
            <v>Encumbrances</v>
          </cell>
          <cell r="G51">
            <v>0</v>
          </cell>
          <cell r="H51">
            <v>0</v>
          </cell>
          <cell r="I51">
            <v>0</v>
          </cell>
          <cell r="J51">
            <v>0</v>
          </cell>
          <cell r="K51">
            <v>0.1</v>
          </cell>
          <cell r="L51">
            <v>0</v>
          </cell>
          <cell r="M51">
            <v>0.1</v>
          </cell>
          <cell r="N51">
            <v>0</v>
          </cell>
          <cell r="O51">
            <v>0</v>
          </cell>
          <cell r="P51">
            <v>1</v>
          </cell>
          <cell r="Q51">
            <v>0.1</v>
          </cell>
          <cell r="R51">
            <v>0</v>
          </cell>
          <cell r="AE51">
            <v>33</v>
          </cell>
          <cell r="AG51" t="str">
            <v>Encumbrances</v>
          </cell>
          <cell r="AJ51">
            <v>0</v>
          </cell>
          <cell r="AL51">
            <v>0</v>
          </cell>
          <cell r="AN51">
            <v>0</v>
          </cell>
          <cell r="AP51">
            <v>0</v>
          </cell>
          <cell r="AR51">
            <v>0</v>
          </cell>
          <cell r="AT51">
            <v>0</v>
          </cell>
          <cell r="AV51">
            <v>0</v>
          </cell>
          <cell r="AX51">
            <v>0</v>
          </cell>
          <cell r="AZ51">
            <v>0</v>
          </cell>
          <cell r="BB51">
            <v>0</v>
          </cell>
        </row>
        <row r="52">
          <cell r="B52">
            <v>34</v>
          </cell>
          <cell r="C52" t="str">
            <v>Investments (net of encumbrances)</v>
          </cell>
          <cell r="G52">
            <v>0</v>
          </cell>
          <cell r="H52">
            <v>0</v>
          </cell>
          <cell r="I52">
            <v>0</v>
          </cell>
          <cell r="J52">
            <v>0</v>
          </cell>
          <cell r="K52">
            <v>0.2</v>
          </cell>
          <cell r="L52">
            <v>0</v>
          </cell>
          <cell r="M52">
            <v>0.2</v>
          </cell>
          <cell r="N52">
            <v>0</v>
          </cell>
          <cell r="O52">
            <v>0</v>
          </cell>
          <cell r="P52">
            <v>1</v>
          </cell>
          <cell r="Q52">
            <v>0.2</v>
          </cell>
          <cell r="R52">
            <v>0</v>
          </cell>
          <cell r="AE52">
            <v>34</v>
          </cell>
          <cell r="AF52" t="str">
            <v>Investments (net of encumbrances)</v>
          </cell>
          <cell r="AJ52">
            <v>0</v>
          </cell>
          <cell r="AL52">
            <v>0</v>
          </cell>
          <cell r="AN52">
            <v>0</v>
          </cell>
          <cell r="AP52">
            <v>0</v>
          </cell>
          <cell r="AR52">
            <v>0</v>
          </cell>
          <cell r="AT52">
            <v>0</v>
          </cell>
          <cell r="AV52">
            <v>0</v>
          </cell>
          <cell r="AX52">
            <v>0</v>
          </cell>
          <cell r="AZ52">
            <v>0</v>
          </cell>
          <cell r="BB52">
            <v>0</v>
          </cell>
        </row>
        <row r="53">
          <cell r="B53">
            <v>35</v>
          </cell>
          <cell r="D53" t="str">
            <v>Encumbrances</v>
          </cell>
          <cell r="G53">
            <v>0</v>
          </cell>
          <cell r="H53">
            <v>0</v>
          </cell>
          <cell r="I53">
            <v>0</v>
          </cell>
          <cell r="J53">
            <v>0</v>
          </cell>
          <cell r="K53">
            <v>0.2</v>
          </cell>
          <cell r="L53">
            <v>0</v>
          </cell>
          <cell r="M53">
            <v>0.2</v>
          </cell>
          <cell r="N53">
            <v>0</v>
          </cell>
          <cell r="O53">
            <v>0</v>
          </cell>
          <cell r="P53">
            <v>1</v>
          </cell>
          <cell r="Q53">
            <v>0.2</v>
          </cell>
          <cell r="R53">
            <v>0</v>
          </cell>
          <cell r="AE53">
            <v>35</v>
          </cell>
          <cell r="AG53" t="str">
            <v>Encumbrances</v>
          </cell>
          <cell r="AJ53">
            <v>0</v>
          </cell>
          <cell r="AL53">
            <v>0</v>
          </cell>
          <cell r="AN53">
            <v>0</v>
          </cell>
          <cell r="AP53">
            <v>0</v>
          </cell>
          <cell r="AR53">
            <v>0</v>
          </cell>
          <cell r="AT53">
            <v>0</v>
          </cell>
          <cell r="AV53">
            <v>0</v>
          </cell>
          <cell r="AX53">
            <v>0</v>
          </cell>
          <cell r="AZ53">
            <v>0</v>
          </cell>
          <cell r="BB53">
            <v>0</v>
          </cell>
        </row>
        <row r="54">
          <cell r="B54">
            <v>36</v>
          </cell>
          <cell r="E54" t="str">
            <v>Total Real Estate</v>
          </cell>
          <cell r="G54">
            <v>0</v>
          </cell>
          <cell r="H54">
            <v>0</v>
          </cell>
          <cell r="I54">
            <v>0</v>
          </cell>
          <cell r="J54">
            <v>0</v>
          </cell>
          <cell r="K54">
            <v>0</v>
          </cell>
          <cell r="M54">
            <v>0</v>
          </cell>
          <cell r="Q54">
            <v>0</v>
          </cell>
          <cell r="R54">
            <v>0</v>
          </cell>
          <cell r="AE54">
            <v>36</v>
          </cell>
          <cell r="AF54" t="str">
            <v>Total Real Estate</v>
          </cell>
          <cell r="AJ54">
            <v>0</v>
          </cell>
          <cell r="AL54">
            <v>0</v>
          </cell>
          <cell r="AN54">
            <v>0</v>
          </cell>
          <cell r="AP54">
            <v>0</v>
          </cell>
          <cell r="AR54">
            <v>0</v>
          </cell>
          <cell r="AT54">
            <v>0</v>
          </cell>
          <cell r="AV54">
            <v>0</v>
          </cell>
          <cell r="AX54">
            <v>0</v>
          </cell>
          <cell r="AZ54">
            <v>0</v>
          </cell>
          <cell r="BB54">
            <v>0</v>
          </cell>
        </row>
        <row r="56">
          <cell r="B56" t="str">
            <v>Other Assets at</v>
          </cell>
          <cell r="F56">
            <v>39813</v>
          </cell>
          <cell r="AE56" t="str">
            <v>Other Assets:</v>
          </cell>
        </row>
        <row r="57">
          <cell r="B57">
            <v>37</v>
          </cell>
          <cell r="C57" t="str">
            <v>Other Loans</v>
          </cell>
          <cell r="G57">
            <v>0</v>
          </cell>
          <cell r="H57">
            <v>0</v>
          </cell>
          <cell r="I57">
            <v>0</v>
          </cell>
          <cell r="J57">
            <v>0</v>
          </cell>
          <cell r="K57">
            <v>0.05</v>
          </cell>
          <cell r="L57">
            <v>0</v>
          </cell>
          <cell r="M57">
            <v>0.05</v>
          </cell>
          <cell r="N57">
            <v>0</v>
          </cell>
          <cell r="O57">
            <v>0</v>
          </cell>
          <cell r="P57">
            <v>1</v>
          </cell>
          <cell r="Q57">
            <v>0.05</v>
          </cell>
          <cell r="R57">
            <v>0</v>
          </cell>
          <cell r="AE57">
            <v>37</v>
          </cell>
          <cell r="AF57" t="str">
            <v>Other Loans</v>
          </cell>
          <cell r="AJ57">
            <v>0</v>
          </cell>
          <cell r="AL57">
            <v>0</v>
          </cell>
          <cell r="AN57">
            <v>0</v>
          </cell>
          <cell r="AP57">
            <v>0</v>
          </cell>
          <cell r="AR57">
            <v>0</v>
          </cell>
          <cell r="AT57">
            <v>0</v>
          </cell>
          <cell r="AV57">
            <v>0</v>
          </cell>
          <cell r="AX57">
            <v>0</v>
          </cell>
          <cell r="AZ57">
            <v>0</v>
          </cell>
          <cell r="BB57">
            <v>0</v>
          </cell>
        </row>
        <row r="58">
          <cell r="B58">
            <v>38</v>
          </cell>
          <cell r="C58" t="str">
            <v>Cash &amp; Cash Equivalents</v>
          </cell>
          <cell r="G58">
            <v>0</v>
          </cell>
          <cell r="H58">
            <v>0</v>
          </cell>
          <cell r="I58">
            <v>0</v>
          </cell>
          <cell r="J58">
            <v>0</v>
          </cell>
          <cell r="K58">
            <v>3.0000000000000001E-3</v>
          </cell>
          <cell r="L58">
            <v>0</v>
          </cell>
          <cell r="M58">
            <v>3.0000000000000001E-3</v>
          </cell>
          <cell r="N58">
            <v>0</v>
          </cell>
          <cell r="O58">
            <v>0</v>
          </cell>
          <cell r="P58">
            <v>1</v>
          </cell>
          <cell r="Q58">
            <v>3.0000000000000001E-3</v>
          </cell>
          <cell r="R58">
            <v>0</v>
          </cell>
          <cell r="AE58">
            <v>38</v>
          </cell>
          <cell r="AF58" t="str">
            <v>Cash &amp; Cash Equivalents</v>
          </cell>
          <cell r="AJ58">
            <v>0</v>
          </cell>
          <cell r="AL58">
            <v>0</v>
          </cell>
          <cell r="AN58">
            <v>0</v>
          </cell>
          <cell r="AP58">
            <v>0</v>
          </cell>
          <cell r="AR58">
            <v>0</v>
          </cell>
          <cell r="AT58">
            <v>0</v>
          </cell>
          <cell r="AV58">
            <v>0</v>
          </cell>
          <cell r="AX58">
            <v>0</v>
          </cell>
          <cell r="AZ58">
            <v>0</v>
          </cell>
          <cell r="BB58">
            <v>0</v>
          </cell>
        </row>
        <row r="59">
          <cell r="B59">
            <v>39</v>
          </cell>
          <cell r="C59" t="str">
            <v>Short-Term Investments</v>
          </cell>
          <cell r="G59">
            <v>0</v>
          </cell>
          <cell r="H59">
            <v>0</v>
          </cell>
          <cell r="I59">
            <v>0</v>
          </cell>
          <cell r="J59">
            <v>0</v>
          </cell>
          <cell r="K59">
            <v>0.01</v>
          </cell>
          <cell r="L59">
            <v>0</v>
          </cell>
          <cell r="M59">
            <v>0.01</v>
          </cell>
          <cell r="N59">
            <v>0</v>
          </cell>
          <cell r="O59">
            <v>0</v>
          </cell>
          <cell r="P59">
            <v>1</v>
          </cell>
          <cell r="Q59">
            <v>0.01</v>
          </cell>
          <cell r="R59">
            <v>0</v>
          </cell>
          <cell r="AE59">
            <v>39</v>
          </cell>
          <cell r="AF59" t="str">
            <v>Short-Term Investments</v>
          </cell>
          <cell r="AJ59">
            <v>0</v>
          </cell>
          <cell r="AL59">
            <v>0</v>
          </cell>
          <cell r="AN59">
            <v>0</v>
          </cell>
          <cell r="AP59">
            <v>0</v>
          </cell>
          <cell r="AR59">
            <v>0</v>
          </cell>
          <cell r="AT59">
            <v>0</v>
          </cell>
          <cell r="AV59">
            <v>0</v>
          </cell>
          <cell r="AX59">
            <v>0</v>
          </cell>
          <cell r="AZ59">
            <v>0</v>
          </cell>
          <cell r="BB59">
            <v>0</v>
          </cell>
        </row>
        <row r="60">
          <cell r="B60">
            <v>40</v>
          </cell>
          <cell r="C60" t="str">
            <v>Other Investments</v>
          </cell>
          <cell r="G60">
            <v>0</v>
          </cell>
          <cell r="H60">
            <v>0</v>
          </cell>
          <cell r="I60">
            <v>0</v>
          </cell>
          <cell r="J60">
            <v>0</v>
          </cell>
          <cell r="K60">
            <v>0.2</v>
          </cell>
          <cell r="L60">
            <v>0</v>
          </cell>
          <cell r="M60">
            <v>0.2</v>
          </cell>
          <cell r="N60">
            <v>0</v>
          </cell>
          <cell r="O60">
            <v>0</v>
          </cell>
          <cell r="P60">
            <v>1</v>
          </cell>
          <cell r="Q60">
            <v>0.2</v>
          </cell>
          <cell r="R60">
            <v>0</v>
          </cell>
          <cell r="AE60">
            <v>40</v>
          </cell>
          <cell r="AF60" t="str">
            <v>Other Investments</v>
          </cell>
          <cell r="AJ60">
            <v>0</v>
          </cell>
          <cell r="AL60">
            <v>0</v>
          </cell>
          <cell r="AN60">
            <v>0</v>
          </cell>
          <cell r="AP60">
            <v>0</v>
          </cell>
          <cell r="AR60">
            <v>0</v>
          </cell>
          <cell r="AT60">
            <v>0</v>
          </cell>
          <cell r="AV60">
            <v>0</v>
          </cell>
          <cell r="AX60">
            <v>0</v>
          </cell>
          <cell r="AZ60">
            <v>0</v>
          </cell>
          <cell r="BB60">
            <v>0</v>
          </cell>
        </row>
        <row r="61">
          <cell r="B61">
            <v>41</v>
          </cell>
          <cell r="C61" t="str">
            <v>Other Tangible Assets</v>
          </cell>
          <cell r="G61">
            <v>0</v>
          </cell>
          <cell r="H61">
            <v>0</v>
          </cell>
          <cell r="I61">
            <v>0</v>
          </cell>
          <cell r="J61">
            <v>0</v>
          </cell>
          <cell r="K61">
            <v>0.2</v>
          </cell>
          <cell r="L61">
            <v>0</v>
          </cell>
          <cell r="M61">
            <v>0.2</v>
          </cell>
          <cell r="N61">
            <v>0</v>
          </cell>
          <cell r="O61">
            <v>0</v>
          </cell>
          <cell r="P61">
            <v>1</v>
          </cell>
          <cell r="Q61">
            <v>0.2</v>
          </cell>
          <cell r="R61">
            <v>0</v>
          </cell>
          <cell r="AE61">
            <v>41</v>
          </cell>
          <cell r="AF61" t="str">
            <v>Other Tangible Assets</v>
          </cell>
          <cell r="AJ61">
            <v>0</v>
          </cell>
          <cell r="AL61">
            <v>0</v>
          </cell>
          <cell r="AN61">
            <v>0</v>
          </cell>
          <cell r="AP61">
            <v>0</v>
          </cell>
          <cell r="AR61">
            <v>0</v>
          </cell>
          <cell r="AT61">
            <v>0</v>
          </cell>
          <cell r="AV61">
            <v>0</v>
          </cell>
          <cell r="AX61">
            <v>0</v>
          </cell>
          <cell r="AZ61">
            <v>0</v>
          </cell>
          <cell r="BB61">
            <v>0</v>
          </cell>
        </row>
        <row r="62">
          <cell r="B62">
            <v>42</v>
          </cell>
          <cell r="C62" t="str">
            <v>Other</v>
          </cell>
          <cell r="G62">
            <v>0</v>
          </cell>
          <cell r="H62">
            <v>0</v>
          </cell>
          <cell r="I62">
            <v>0</v>
          </cell>
          <cell r="J62">
            <v>0</v>
          </cell>
          <cell r="K62">
            <v>1</v>
          </cell>
          <cell r="L62">
            <v>0</v>
          </cell>
          <cell r="M62">
            <v>1</v>
          </cell>
          <cell r="N62">
            <v>0</v>
          </cell>
          <cell r="O62">
            <v>0</v>
          </cell>
          <cell r="P62">
            <v>1</v>
          </cell>
          <cell r="Q62">
            <v>1</v>
          </cell>
          <cell r="R62">
            <v>0</v>
          </cell>
          <cell r="AE62">
            <v>42</v>
          </cell>
          <cell r="AF62" t="str">
            <v>Other</v>
          </cell>
          <cell r="AJ62">
            <v>0</v>
          </cell>
          <cell r="AL62">
            <v>0</v>
          </cell>
          <cell r="AN62">
            <v>0</v>
          </cell>
          <cell r="AP62">
            <v>0</v>
          </cell>
          <cell r="AR62">
            <v>0</v>
          </cell>
          <cell r="AT62">
            <v>0</v>
          </cell>
          <cell r="AV62">
            <v>0</v>
          </cell>
          <cell r="AX62">
            <v>0</v>
          </cell>
          <cell r="AZ62">
            <v>0</v>
          </cell>
          <cell r="BB62">
            <v>0</v>
          </cell>
        </row>
        <row r="64">
          <cell r="B64">
            <v>43</v>
          </cell>
          <cell r="C64" t="str">
            <v>Sub-Totals</v>
          </cell>
          <cell r="G64">
            <v>0</v>
          </cell>
          <cell r="H64">
            <v>0</v>
          </cell>
          <cell r="I64">
            <v>0</v>
          </cell>
          <cell r="J64">
            <v>0</v>
          </cell>
          <cell r="K64">
            <v>0</v>
          </cell>
          <cell r="M64">
            <v>0</v>
          </cell>
          <cell r="Q64">
            <v>0</v>
          </cell>
          <cell r="R64">
            <v>0</v>
          </cell>
          <cell r="AE64">
            <v>43</v>
          </cell>
          <cell r="AF64" t="str">
            <v>Sub-Totals</v>
          </cell>
          <cell r="AJ64">
            <v>0</v>
          </cell>
          <cell r="AL64">
            <v>0</v>
          </cell>
          <cell r="AN64">
            <v>0</v>
          </cell>
          <cell r="AP64">
            <v>0</v>
          </cell>
          <cell r="AR64">
            <v>0</v>
          </cell>
          <cell r="AT64">
            <v>0</v>
          </cell>
          <cell r="AV64">
            <v>0</v>
          </cell>
          <cell r="AX64">
            <v>0</v>
          </cell>
          <cell r="AZ64">
            <v>0</v>
          </cell>
          <cell r="BB64">
            <v>0</v>
          </cell>
        </row>
        <row r="66">
          <cell r="B66">
            <v>44</v>
          </cell>
          <cell r="C66" t="str">
            <v>Multiply: Spread of Risk Factor</v>
          </cell>
          <cell r="K66">
            <v>1.5</v>
          </cell>
          <cell r="L66">
            <v>0</v>
          </cell>
          <cell r="R66">
            <v>1.5</v>
          </cell>
          <cell r="AE66">
            <v>44</v>
          </cell>
          <cell r="AF66" t="str">
            <v>Multiply: Spread of Risk Factor</v>
          </cell>
          <cell r="AT66">
            <v>1.5</v>
          </cell>
          <cell r="AV66">
            <v>1.5</v>
          </cell>
          <cell r="AX66">
            <v>1.5</v>
          </cell>
          <cell r="AZ66">
            <v>1.5</v>
          </cell>
          <cell r="BB66">
            <v>1.5</v>
          </cell>
        </row>
        <row r="67">
          <cell r="B67">
            <v>45</v>
          </cell>
          <cell r="C67" t="str">
            <v>Company Totals at</v>
          </cell>
          <cell r="F67">
            <v>39813</v>
          </cell>
          <cell r="G67">
            <v>0</v>
          </cell>
          <cell r="H67">
            <v>0</v>
          </cell>
          <cell r="I67">
            <v>0</v>
          </cell>
          <cell r="J67">
            <v>0</v>
          </cell>
          <cell r="K67">
            <v>0</v>
          </cell>
          <cell r="M67">
            <v>0</v>
          </cell>
          <cell r="Q67">
            <v>0</v>
          </cell>
          <cell r="R67">
            <v>0</v>
          </cell>
          <cell r="S67" t="str">
            <v xml:space="preserve"> = (B1) + (B2)</v>
          </cell>
          <cell r="AE67">
            <v>45</v>
          </cell>
          <cell r="AF67" t="str">
            <v>Company Totals:</v>
          </cell>
          <cell r="AJ67">
            <v>0</v>
          </cell>
          <cell r="AL67">
            <v>0</v>
          </cell>
          <cell r="AN67">
            <v>0</v>
          </cell>
          <cell r="AP67">
            <v>0</v>
          </cell>
          <cell r="AR67">
            <v>0</v>
          </cell>
          <cell r="AT67">
            <v>0</v>
          </cell>
          <cell r="AV67">
            <v>0</v>
          </cell>
          <cell r="AX67">
            <v>0</v>
          </cell>
          <cell r="AZ67">
            <v>0</v>
          </cell>
          <cell r="BB67">
            <v>0</v>
          </cell>
        </row>
        <row r="68">
          <cell r="N68" t="str">
            <v>Credit to Risk Factors above for:</v>
          </cell>
          <cell r="S68" t="str">
            <v xml:space="preserve">Note: For small insurers predominant in </v>
          </cell>
        </row>
        <row r="69">
          <cell r="B69">
            <v>46</v>
          </cell>
          <cell r="C69" t="str">
            <v>Deferred Acquisition Costs (Non/Life Only)</v>
          </cell>
          <cell r="G69">
            <v>0</v>
          </cell>
          <cell r="N69" t="str">
            <v>Unit Linked</v>
          </cell>
          <cell r="O69" t="str">
            <v>Participatory</v>
          </cell>
          <cell r="P69" t="str">
            <v>PC &amp; Protect.</v>
          </cell>
          <cell r="S69" t="str">
            <v xml:space="preserve">Life/Annuities, the reinsurance dependence </v>
          </cell>
          <cell r="AE69">
            <v>46</v>
          </cell>
          <cell r="AF69" t="str">
            <v>Deferred Acquisition Costs (Non/Life Only)</v>
          </cell>
          <cell r="AJ69">
            <v>0</v>
          </cell>
          <cell r="AL69">
            <v>0</v>
          </cell>
          <cell r="AN69">
            <v>0</v>
          </cell>
          <cell r="AP69">
            <v>0</v>
          </cell>
          <cell r="AR69">
            <v>0</v>
          </cell>
        </row>
        <row r="70">
          <cell r="B70">
            <v>47</v>
          </cell>
          <cell r="C70" t="str">
            <v>Deferred Acquisition Costs (Life Only)</v>
          </cell>
          <cell r="G70">
            <v>0</v>
          </cell>
          <cell r="J70">
            <v>0</v>
          </cell>
          <cell r="K70" t="str">
            <v>Invested Asset Base</v>
          </cell>
          <cell r="N70">
            <v>1</v>
          </cell>
          <cell r="O70">
            <v>0.5</v>
          </cell>
          <cell r="P70">
            <v>0</v>
          </cell>
          <cell r="Q70" t="str">
            <v>Baseline Credit</v>
          </cell>
          <cell r="S70" t="str">
            <v>factor should be increased in accordance</v>
          </cell>
          <cell r="AE70">
            <v>47</v>
          </cell>
          <cell r="AF70" t="str">
            <v>Deferred Acquisition Costs (Life Only)</v>
          </cell>
          <cell r="AJ70">
            <v>0</v>
          </cell>
          <cell r="AL70">
            <v>0</v>
          </cell>
          <cell r="AN70">
            <v>0</v>
          </cell>
          <cell r="AP70">
            <v>0</v>
          </cell>
          <cell r="AR70">
            <v>0</v>
          </cell>
        </row>
        <row r="71">
          <cell r="B71">
            <v>48</v>
          </cell>
          <cell r="N71">
            <v>1</v>
          </cell>
          <cell r="O71">
            <v>0.5</v>
          </cell>
          <cell r="P71">
            <v>0</v>
          </cell>
          <cell r="Q71" t="str">
            <v>Selected Credit</v>
          </cell>
          <cell r="S71" t="str">
            <v>with L/H spread of risk guidelines.</v>
          </cell>
          <cell r="AE71">
            <v>48</v>
          </cell>
          <cell r="AF71" t="str">
            <v>Invested Asset Base</v>
          </cell>
          <cell r="AJ71">
            <v>0</v>
          </cell>
          <cell r="AL71">
            <v>0</v>
          </cell>
          <cell r="AN71">
            <v>0</v>
          </cell>
          <cell r="AP71">
            <v>0</v>
          </cell>
          <cell r="AR71">
            <v>0</v>
          </cell>
        </row>
        <row r="72">
          <cell r="N72" t="str">
            <v>Unit Linked</v>
          </cell>
          <cell r="O72" t="str">
            <v>Participatory</v>
          </cell>
          <cell r="P72" t="str">
            <v>PC &amp; Protect.</v>
          </cell>
        </row>
        <row r="73">
          <cell r="B73">
            <v>49</v>
          </cell>
          <cell r="J73">
            <v>0</v>
          </cell>
          <cell r="K73" t="str">
            <v>Total Reserves (excludes separate acct)</v>
          </cell>
          <cell r="N73">
            <v>0</v>
          </cell>
          <cell r="O73">
            <v>0</v>
          </cell>
          <cell r="P73">
            <v>1</v>
          </cell>
          <cell r="Q73" t="str">
            <v>Baseline Allocation of Assets Based on Reserves.</v>
          </cell>
        </row>
        <row r="74">
          <cell r="B74">
            <v>50</v>
          </cell>
          <cell r="N74">
            <v>0</v>
          </cell>
          <cell r="O74">
            <v>0</v>
          </cell>
          <cell r="P74">
            <v>1</v>
          </cell>
          <cell r="Q74" t="str">
            <v>Selected Allocation of Assets to Product Type</v>
          </cell>
        </row>
        <row r="77">
          <cell r="B77" t="str">
            <v>Company:</v>
          </cell>
          <cell r="E77" t="str">
            <v>XYZ Sample</v>
          </cell>
          <cell r="I77" t="str">
            <v>Currency:</v>
          </cell>
          <cell r="J77" t="str">
            <v>Euros</v>
          </cell>
          <cell r="S77" t="str">
            <v xml:space="preserve">Page 10 </v>
          </cell>
        </row>
        <row r="78">
          <cell r="B78" t="str">
            <v>AMB #:</v>
          </cell>
          <cell r="E78" t="str">
            <v>99999</v>
          </cell>
          <cell r="I78" t="str">
            <v>Denomination:</v>
          </cell>
          <cell r="J78" t="str">
            <v>(000)s</v>
          </cell>
        </row>
        <row r="79">
          <cell r="B79" t="str">
            <v>Analyst:</v>
          </cell>
          <cell r="E79" t="str">
            <v xml:space="preserve"> </v>
          </cell>
        </row>
        <row r="80">
          <cell r="J80" t="str">
            <v>INVESTMENT RISK</v>
          </cell>
        </row>
        <row r="81">
          <cell r="J81">
            <v>40178</v>
          </cell>
        </row>
        <row r="82">
          <cell r="N82" t="str">
            <v>Percent</v>
          </cell>
          <cell r="O82" t="str">
            <v>Percent</v>
          </cell>
          <cell r="P82" t="str">
            <v>Percent</v>
          </cell>
        </row>
        <row r="83">
          <cell r="K83" t="str">
            <v>Baseline</v>
          </cell>
          <cell r="L83" t="str">
            <v>Adjustment</v>
          </cell>
          <cell r="M83" t="str">
            <v>Total</v>
          </cell>
          <cell r="N83" t="str">
            <v>of asset</v>
          </cell>
          <cell r="O83" t="str">
            <v>of asset</v>
          </cell>
          <cell r="P83" t="str">
            <v>of asset</v>
          </cell>
          <cell r="Q83" t="str">
            <v>Final</v>
          </cell>
        </row>
        <row r="84">
          <cell r="B84" t="str">
            <v xml:space="preserve">   Bonds at</v>
          </cell>
          <cell r="E84">
            <v>40178</v>
          </cell>
          <cell r="G84" t="str">
            <v>Statement Value</v>
          </cell>
          <cell r="H84" t="str">
            <v>Market Value</v>
          </cell>
          <cell r="I84" t="str">
            <v>Adjustment</v>
          </cell>
          <cell r="J84" t="str">
            <v>Total</v>
          </cell>
          <cell r="K84" t="str">
            <v>Asset Risk Factor (%)</v>
          </cell>
          <cell r="L84" t="str">
            <v>to Asset Risk Factor</v>
          </cell>
          <cell r="M84" t="str">
            <v>Asset Risk Factor</v>
          </cell>
          <cell r="N84" t="str">
            <v>dedicated to Unit Linked</v>
          </cell>
          <cell r="O84" t="str">
            <v>dedicated to Partici-patory</v>
          </cell>
          <cell r="P84" t="str">
            <v>dedicated to PC &amp; Protection</v>
          </cell>
          <cell r="Q84" t="str">
            <v>Asset Risk Factor</v>
          </cell>
          <cell r="R84" t="str">
            <v>Adjusted Required Capital</v>
          </cell>
          <cell r="S84" t="str">
            <v>Explanation of Adjustments</v>
          </cell>
        </row>
        <row r="85">
          <cell r="B85">
            <v>1</v>
          </cell>
          <cell r="C85" t="str">
            <v>Global Rating AAA</v>
          </cell>
          <cell r="G85">
            <v>0</v>
          </cell>
          <cell r="H85">
            <v>0</v>
          </cell>
          <cell r="I85">
            <v>0</v>
          </cell>
          <cell r="J85">
            <v>0</v>
          </cell>
          <cell r="K85">
            <v>2E-3</v>
          </cell>
          <cell r="L85">
            <v>0</v>
          </cell>
          <cell r="M85">
            <v>2E-3</v>
          </cell>
          <cell r="N85">
            <v>0</v>
          </cell>
          <cell r="O85">
            <v>0</v>
          </cell>
          <cell r="P85">
            <v>1</v>
          </cell>
          <cell r="Q85">
            <v>2E-3</v>
          </cell>
          <cell r="R85">
            <v>0</v>
          </cell>
        </row>
        <row r="86">
          <cell r="B86">
            <v>2</v>
          </cell>
          <cell r="C86" t="str">
            <v>Global Rating AA+, AA, AA-</v>
          </cell>
          <cell r="G86">
            <v>0</v>
          </cell>
          <cell r="H86">
            <v>0</v>
          </cell>
          <cell r="I86">
            <v>0</v>
          </cell>
          <cell r="J86">
            <v>0</v>
          </cell>
          <cell r="K86">
            <v>5.0000000000000001E-3</v>
          </cell>
          <cell r="L86">
            <v>0</v>
          </cell>
          <cell r="M86">
            <v>5.0000000000000001E-3</v>
          </cell>
          <cell r="N86">
            <v>0</v>
          </cell>
          <cell r="O86">
            <v>0</v>
          </cell>
          <cell r="P86">
            <v>1</v>
          </cell>
          <cell r="Q86">
            <v>5.0000000000000001E-3</v>
          </cell>
          <cell r="R86">
            <v>0</v>
          </cell>
        </row>
        <row r="87">
          <cell r="B87">
            <v>3</v>
          </cell>
          <cell r="C87" t="str">
            <v>Global Rating A+, A, &amp; A-</v>
          </cell>
          <cell r="G87">
            <v>0</v>
          </cell>
          <cell r="H87">
            <v>0</v>
          </cell>
          <cell r="I87">
            <v>0</v>
          </cell>
          <cell r="J87">
            <v>0</v>
          </cell>
          <cell r="K87">
            <v>0.01</v>
          </cell>
          <cell r="L87">
            <v>0</v>
          </cell>
          <cell r="M87">
            <v>0.01</v>
          </cell>
          <cell r="N87">
            <v>0</v>
          </cell>
          <cell r="O87">
            <v>0</v>
          </cell>
          <cell r="P87">
            <v>1</v>
          </cell>
          <cell r="Q87">
            <v>0.01</v>
          </cell>
          <cell r="R87">
            <v>0</v>
          </cell>
        </row>
        <row r="88">
          <cell r="B88">
            <v>4</v>
          </cell>
          <cell r="C88" t="str">
            <v xml:space="preserve">Global Rating BBB+, BBB, BBB- </v>
          </cell>
          <cell r="G88">
            <v>0</v>
          </cell>
          <cell r="H88">
            <v>0</v>
          </cell>
          <cell r="I88">
            <v>0</v>
          </cell>
          <cell r="J88">
            <v>0</v>
          </cell>
          <cell r="K88">
            <v>0.02</v>
          </cell>
          <cell r="L88">
            <v>0</v>
          </cell>
          <cell r="M88">
            <v>0.02</v>
          </cell>
          <cell r="N88">
            <v>0</v>
          </cell>
          <cell r="O88">
            <v>0</v>
          </cell>
          <cell r="P88">
            <v>1</v>
          </cell>
          <cell r="Q88">
            <v>0.02</v>
          </cell>
          <cell r="R88">
            <v>0</v>
          </cell>
        </row>
        <row r="89">
          <cell r="B89">
            <v>5</v>
          </cell>
          <cell r="C89" t="str">
            <v xml:space="preserve">Global Rating BB+, BB, BB- </v>
          </cell>
          <cell r="G89">
            <v>0</v>
          </cell>
          <cell r="H89">
            <v>0</v>
          </cell>
          <cell r="I89">
            <v>0</v>
          </cell>
          <cell r="J89">
            <v>0</v>
          </cell>
          <cell r="K89">
            <v>0.04</v>
          </cell>
          <cell r="L89">
            <v>0</v>
          </cell>
          <cell r="M89">
            <v>0.04</v>
          </cell>
          <cell r="N89">
            <v>0</v>
          </cell>
          <cell r="O89">
            <v>0</v>
          </cell>
          <cell r="P89">
            <v>1</v>
          </cell>
          <cell r="Q89">
            <v>0.04</v>
          </cell>
          <cell r="R89">
            <v>0</v>
          </cell>
        </row>
        <row r="90">
          <cell r="B90">
            <v>6</v>
          </cell>
          <cell r="C90" t="str">
            <v xml:space="preserve">Global Rating B+, B, B- </v>
          </cell>
          <cell r="G90">
            <v>0</v>
          </cell>
          <cell r="H90">
            <v>0</v>
          </cell>
          <cell r="I90">
            <v>0</v>
          </cell>
          <cell r="J90">
            <v>0</v>
          </cell>
          <cell r="K90">
            <v>4.4999999999999998E-2</v>
          </cell>
          <cell r="L90">
            <v>0</v>
          </cell>
          <cell r="M90">
            <v>4.4999999999999998E-2</v>
          </cell>
          <cell r="N90">
            <v>0</v>
          </cell>
          <cell r="O90">
            <v>0</v>
          </cell>
          <cell r="P90">
            <v>1</v>
          </cell>
          <cell r="Q90">
            <v>4.4999999999999998E-2</v>
          </cell>
          <cell r="R90">
            <v>0</v>
          </cell>
        </row>
        <row r="91">
          <cell r="B91">
            <v>7</v>
          </cell>
          <cell r="C91" t="str">
            <v xml:space="preserve">Global Rating CCC, CC, C </v>
          </cell>
          <cell r="G91">
            <v>0</v>
          </cell>
          <cell r="H91">
            <v>0</v>
          </cell>
          <cell r="I91">
            <v>0</v>
          </cell>
          <cell r="J91">
            <v>0</v>
          </cell>
          <cell r="K91">
            <v>0.1</v>
          </cell>
          <cell r="L91">
            <v>0</v>
          </cell>
          <cell r="M91">
            <v>0.1</v>
          </cell>
          <cell r="N91">
            <v>0</v>
          </cell>
          <cell r="O91">
            <v>0</v>
          </cell>
          <cell r="P91">
            <v>1</v>
          </cell>
          <cell r="Q91">
            <v>0.1</v>
          </cell>
          <cell r="R91">
            <v>0</v>
          </cell>
        </row>
        <row r="92">
          <cell r="B92">
            <v>8</v>
          </cell>
          <cell r="C92" t="str">
            <v xml:space="preserve">Global Rating D (in/near default) </v>
          </cell>
          <cell r="G92">
            <v>0</v>
          </cell>
          <cell r="H92">
            <v>0</v>
          </cell>
          <cell r="I92">
            <v>0</v>
          </cell>
          <cell r="J92">
            <v>0</v>
          </cell>
          <cell r="K92">
            <v>0.3</v>
          </cell>
          <cell r="L92">
            <v>0</v>
          </cell>
          <cell r="M92">
            <v>0.3</v>
          </cell>
          <cell r="N92">
            <v>0</v>
          </cell>
          <cell r="O92">
            <v>0</v>
          </cell>
          <cell r="P92">
            <v>1</v>
          </cell>
          <cell r="Q92">
            <v>0.3</v>
          </cell>
          <cell r="R92">
            <v>0</v>
          </cell>
        </row>
        <row r="93">
          <cell r="B93">
            <v>9</v>
          </cell>
          <cell r="C93" t="str">
            <v>Non Rated</v>
          </cell>
          <cell r="G93">
            <v>0</v>
          </cell>
          <cell r="H93">
            <v>0</v>
          </cell>
          <cell r="I93">
            <v>0</v>
          </cell>
          <cell r="J93">
            <v>0</v>
          </cell>
          <cell r="K93">
            <v>0.5</v>
          </cell>
          <cell r="L93">
            <v>0</v>
          </cell>
          <cell r="M93">
            <v>0.5</v>
          </cell>
          <cell r="N93">
            <v>0</v>
          </cell>
          <cell r="O93">
            <v>0</v>
          </cell>
          <cell r="P93">
            <v>1</v>
          </cell>
          <cell r="Q93">
            <v>0.5</v>
          </cell>
          <cell r="R93">
            <v>0</v>
          </cell>
        </row>
        <row r="94">
          <cell r="B94">
            <v>10</v>
          </cell>
          <cell r="C94" t="str">
            <v>Affiliated</v>
          </cell>
          <cell r="G94">
            <v>0</v>
          </cell>
          <cell r="H94">
            <v>0</v>
          </cell>
          <cell r="I94">
            <v>0</v>
          </cell>
          <cell r="J94">
            <v>0</v>
          </cell>
          <cell r="K94">
            <v>1</v>
          </cell>
          <cell r="L94">
            <v>0</v>
          </cell>
          <cell r="M94">
            <v>1</v>
          </cell>
          <cell r="N94">
            <v>0</v>
          </cell>
          <cell r="O94">
            <v>0</v>
          </cell>
          <cell r="P94">
            <v>1</v>
          </cell>
          <cell r="Q94">
            <v>1</v>
          </cell>
          <cell r="R94">
            <v>0</v>
          </cell>
        </row>
        <row r="95">
          <cell r="B95">
            <v>11</v>
          </cell>
          <cell r="C95" t="str">
            <v>Other</v>
          </cell>
          <cell r="G95">
            <v>0</v>
          </cell>
          <cell r="H95">
            <v>0</v>
          </cell>
          <cell r="I95">
            <v>0</v>
          </cell>
          <cell r="J95">
            <v>0</v>
          </cell>
          <cell r="K95">
            <v>1</v>
          </cell>
          <cell r="L95">
            <v>0</v>
          </cell>
          <cell r="M95">
            <v>1</v>
          </cell>
          <cell r="N95">
            <v>0</v>
          </cell>
          <cell r="O95">
            <v>0</v>
          </cell>
          <cell r="P95">
            <v>1</v>
          </cell>
          <cell r="Q95">
            <v>1</v>
          </cell>
          <cell r="R95">
            <v>0</v>
          </cell>
        </row>
        <row r="96">
          <cell r="B96">
            <v>12</v>
          </cell>
          <cell r="E96" t="str">
            <v>Total Bonds</v>
          </cell>
          <cell r="G96">
            <v>0</v>
          </cell>
          <cell r="H96">
            <v>0</v>
          </cell>
          <cell r="I96">
            <v>0</v>
          </cell>
          <cell r="J96">
            <v>0</v>
          </cell>
          <cell r="K96">
            <v>0</v>
          </cell>
          <cell r="M96">
            <v>0</v>
          </cell>
          <cell r="Q96">
            <v>0</v>
          </cell>
          <cell r="R96">
            <v>0</v>
          </cell>
        </row>
        <row r="98">
          <cell r="B98" t="str">
            <v>Preferred Stocks at</v>
          </cell>
          <cell r="F98">
            <v>40178</v>
          </cell>
        </row>
        <row r="99">
          <cell r="B99">
            <v>13</v>
          </cell>
          <cell r="C99" t="str">
            <v>Non-Affiliated (Public)</v>
          </cell>
          <cell r="G99">
            <v>0</v>
          </cell>
          <cell r="H99">
            <v>0</v>
          </cell>
          <cell r="I99">
            <v>0</v>
          </cell>
          <cell r="J99">
            <v>0</v>
          </cell>
          <cell r="K99">
            <v>2E-3</v>
          </cell>
          <cell r="L99">
            <v>0</v>
          </cell>
          <cell r="M99">
            <v>2E-3</v>
          </cell>
          <cell r="N99">
            <v>0</v>
          </cell>
          <cell r="O99">
            <v>0</v>
          </cell>
          <cell r="P99">
            <v>1</v>
          </cell>
          <cell r="Q99">
            <v>2E-3</v>
          </cell>
          <cell r="R99">
            <v>0</v>
          </cell>
        </row>
        <row r="100">
          <cell r="B100">
            <v>14</v>
          </cell>
          <cell r="C100" t="str">
            <v>Non-Affil (Public) w/Global Rating AA+, AA, AA-</v>
          </cell>
          <cell r="G100">
            <v>0</v>
          </cell>
          <cell r="H100">
            <v>0</v>
          </cell>
          <cell r="I100">
            <v>0</v>
          </cell>
          <cell r="J100">
            <v>0</v>
          </cell>
          <cell r="K100">
            <v>5.0000000000000001E-3</v>
          </cell>
          <cell r="L100">
            <v>0</v>
          </cell>
          <cell r="M100">
            <v>5.0000000000000001E-3</v>
          </cell>
          <cell r="N100">
            <v>0</v>
          </cell>
          <cell r="O100">
            <v>0</v>
          </cell>
          <cell r="P100">
            <v>1</v>
          </cell>
          <cell r="Q100">
            <v>5.0000000000000001E-3</v>
          </cell>
          <cell r="R100">
            <v>0</v>
          </cell>
        </row>
        <row r="101">
          <cell r="B101">
            <v>15</v>
          </cell>
          <cell r="C101" t="str">
            <v>Non-Affil (Public) w/Global Rating A+, A, &amp; A-</v>
          </cell>
          <cell r="G101">
            <v>0</v>
          </cell>
          <cell r="H101">
            <v>0</v>
          </cell>
          <cell r="I101">
            <v>0</v>
          </cell>
          <cell r="J101">
            <v>0</v>
          </cell>
          <cell r="K101">
            <v>0.01</v>
          </cell>
          <cell r="L101">
            <v>0</v>
          </cell>
          <cell r="M101">
            <v>0.01</v>
          </cell>
          <cell r="N101">
            <v>0</v>
          </cell>
          <cell r="O101">
            <v>0</v>
          </cell>
          <cell r="P101">
            <v>1</v>
          </cell>
          <cell r="Q101">
            <v>0.01</v>
          </cell>
          <cell r="R101">
            <v>0</v>
          </cell>
        </row>
        <row r="102">
          <cell r="B102">
            <v>16</v>
          </cell>
          <cell r="C102" t="str">
            <v>Non-Affil (Public) w/Global Rating BBB+, BBB, BBB-</v>
          </cell>
          <cell r="G102">
            <v>0</v>
          </cell>
          <cell r="H102">
            <v>0</v>
          </cell>
          <cell r="I102">
            <v>0</v>
          </cell>
          <cell r="J102">
            <v>0</v>
          </cell>
          <cell r="K102">
            <v>0.02</v>
          </cell>
          <cell r="L102">
            <v>0</v>
          </cell>
          <cell r="M102">
            <v>0.02</v>
          </cell>
          <cell r="N102">
            <v>0</v>
          </cell>
          <cell r="O102">
            <v>0</v>
          </cell>
          <cell r="P102">
            <v>1</v>
          </cell>
          <cell r="Q102">
            <v>0.02</v>
          </cell>
          <cell r="R102">
            <v>0</v>
          </cell>
        </row>
        <row r="103">
          <cell r="B103">
            <v>17</v>
          </cell>
          <cell r="C103" t="str">
            <v>Non-Affil (Public) w/Global Rating BB+, BB, BB-</v>
          </cell>
          <cell r="G103">
            <v>0</v>
          </cell>
          <cell r="H103">
            <v>0</v>
          </cell>
          <cell r="I103">
            <v>0</v>
          </cell>
          <cell r="J103">
            <v>0</v>
          </cell>
          <cell r="K103">
            <v>0.04</v>
          </cell>
          <cell r="L103">
            <v>0</v>
          </cell>
          <cell r="M103">
            <v>0.04</v>
          </cell>
          <cell r="N103">
            <v>0</v>
          </cell>
          <cell r="O103">
            <v>0</v>
          </cell>
          <cell r="P103">
            <v>1</v>
          </cell>
          <cell r="Q103">
            <v>0.04</v>
          </cell>
          <cell r="R103">
            <v>0</v>
          </cell>
        </row>
        <row r="104">
          <cell r="B104">
            <v>18</v>
          </cell>
          <cell r="C104" t="str">
            <v>Non-Affil (Public) w/Global Rating B+, B, B-</v>
          </cell>
          <cell r="G104">
            <v>0</v>
          </cell>
          <cell r="H104">
            <v>0</v>
          </cell>
          <cell r="I104">
            <v>0</v>
          </cell>
          <cell r="J104">
            <v>0</v>
          </cell>
          <cell r="K104">
            <v>4.4999999999999998E-2</v>
          </cell>
          <cell r="L104">
            <v>0</v>
          </cell>
          <cell r="M104">
            <v>4.4999999999999998E-2</v>
          </cell>
          <cell r="N104">
            <v>0</v>
          </cell>
          <cell r="O104">
            <v>0</v>
          </cell>
          <cell r="P104">
            <v>1</v>
          </cell>
          <cell r="Q104">
            <v>4.4999999999999998E-2</v>
          </cell>
          <cell r="R104">
            <v>0</v>
          </cell>
        </row>
        <row r="105">
          <cell r="B105">
            <v>19</v>
          </cell>
          <cell r="C105" t="str">
            <v>Non-Affil (Public) w/Global Rating CCC, CC, C</v>
          </cell>
          <cell r="G105">
            <v>0</v>
          </cell>
          <cell r="H105">
            <v>0</v>
          </cell>
          <cell r="I105">
            <v>0</v>
          </cell>
          <cell r="J105">
            <v>0</v>
          </cell>
          <cell r="K105">
            <v>0.1</v>
          </cell>
          <cell r="L105">
            <v>0</v>
          </cell>
          <cell r="M105">
            <v>0.1</v>
          </cell>
          <cell r="N105">
            <v>0</v>
          </cell>
          <cell r="O105">
            <v>0</v>
          </cell>
          <cell r="P105">
            <v>1</v>
          </cell>
          <cell r="Q105">
            <v>0.1</v>
          </cell>
          <cell r="R105">
            <v>0</v>
          </cell>
        </row>
        <row r="106">
          <cell r="B106">
            <v>20</v>
          </cell>
          <cell r="C106" t="str">
            <v xml:space="preserve">Non-Affil (Public) w/Global Rating D (in/near default) </v>
          </cell>
          <cell r="G106">
            <v>0</v>
          </cell>
          <cell r="H106">
            <v>0</v>
          </cell>
          <cell r="I106">
            <v>0</v>
          </cell>
          <cell r="J106">
            <v>0</v>
          </cell>
          <cell r="K106">
            <v>0.3</v>
          </cell>
          <cell r="L106">
            <v>0</v>
          </cell>
          <cell r="M106">
            <v>0.3</v>
          </cell>
          <cell r="N106">
            <v>0</v>
          </cell>
          <cell r="O106">
            <v>0</v>
          </cell>
          <cell r="P106">
            <v>1</v>
          </cell>
          <cell r="Q106">
            <v>0.3</v>
          </cell>
          <cell r="R106">
            <v>0</v>
          </cell>
        </row>
        <row r="107">
          <cell r="B107">
            <v>21</v>
          </cell>
          <cell r="C107" t="str">
            <v>Non-Affiliated (Private)</v>
          </cell>
          <cell r="G107">
            <v>0</v>
          </cell>
          <cell r="H107">
            <v>0</v>
          </cell>
          <cell r="I107">
            <v>0</v>
          </cell>
          <cell r="J107">
            <v>0</v>
          </cell>
          <cell r="K107">
            <v>1</v>
          </cell>
          <cell r="L107">
            <v>0</v>
          </cell>
          <cell r="M107">
            <v>1</v>
          </cell>
          <cell r="N107">
            <v>0</v>
          </cell>
          <cell r="O107">
            <v>0</v>
          </cell>
          <cell r="P107">
            <v>1</v>
          </cell>
          <cell r="Q107">
            <v>1</v>
          </cell>
          <cell r="R107">
            <v>0</v>
          </cell>
        </row>
        <row r="108">
          <cell r="B108">
            <v>22</v>
          </cell>
          <cell r="C108" t="str">
            <v>Affiliated (Public)</v>
          </cell>
          <cell r="G108">
            <v>0</v>
          </cell>
          <cell r="H108">
            <v>0</v>
          </cell>
          <cell r="I108">
            <v>0</v>
          </cell>
          <cell r="J108">
            <v>0</v>
          </cell>
          <cell r="K108">
            <v>0.15</v>
          </cell>
          <cell r="L108">
            <v>0</v>
          </cell>
          <cell r="M108">
            <v>0.15</v>
          </cell>
          <cell r="N108">
            <v>0</v>
          </cell>
          <cell r="O108">
            <v>0</v>
          </cell>
          <cell r="P108">
            <v>1</v>
          </cell>
          <cell r="Q108">
            <v>0.15</v>
          </cell>
          <cell r="R108">
            <v>0</v>
          </cell>
        </row>
        <row r="109">
          <cell r="B109">
            <v>23</v>
          </cell>
          <cell r="C109" t="str">
            <v>Affiliated (Private)</v>
          </cell>
          <cell r="G109">
            <v>0</v>
          </cell>
          <cell r="H109">
            <v>0</v>
          </cell>
          <cell r="I109">
            <v>0</v>
          </cell>
          <cell r="J109">
            <v>0</v>
          </cell>
          <cell r="K109">
            <v>1</v>
          </cell>
          <cell r="L109">
            <v>0</v>
          </cell>
          <cell r="M109">
            <v>1</v>
          </cell>
          <cell r="N109">
            <v>0</v>
          </cell>
          <cell r="O109">
            <v>0</v>
          </cell>
          <cell r="P109">
            <v>1</v>
          </cell>
          <cell r="Q109">
            <v>1</v>
          </cell>
          <cell r="R109">
            <v>0</v>
          </cell>
        </row>
        <row r="110">
          <cell r="B110">
            <v>24</v>
          </cell>
          <cell r="E110" t="str">
            <v>Total Preferred Stocks</v>
          </cell>
          <cell r="G110">
            <v>0</v>
          </cell>
          <cell r="H110">
            <v>0</v>
          </cell>
          <cell r="I110">
            <v>0</v>
          </cell>
          <cell r="J110">
            <v>0</v>
          </cell>
          <cell r="K110">
            <v>0</v>
          </cell>
          <cell r="M110">
            <v>0</v>
          </cell>
          <cell r="Q110">
            <v>0</v>
          </cell>
          <cell r="R110">
            <v>0</v>
          </cell>
        </row>
        <row r="112">
          <cell r="B112" t="str">
            <v>Common Stocks at</v>
          </cell>
          <cell r="F112">
            <v>40178</v>
          </cell>
        </row>
        <row r="113">
          <cell r="B113">
            <v>25</v>
          </cell>
          <cell r="C113" t="str">
            <v>Non-Affiliated (Public)</v>
          </cell>
          <cell r="G113">
            <v>0</v>
          </cell>
          <cell r="H113">
            <v>0</v>
          </cell>
          <cell r="I113">
            <v>0</v>
          </cell>
          <cell r="J113">
            <v>0</v>
          </cell>
          <cell r="K113">
            <v>0.15</v>
          </cell>
          <cell r="L113">
            <v>0</v>
          </cell>
          <cell r="M113">
            <v>0.15</v>
          </cell>
          <cell r="N113">
            <v>0</v>
          </cell>
          <cell r="O113">
            <v>0</v>
          </cell>
          <cell r="P113">
            <v>1</v>
          </cell>
          <cell r="Q113">
            <v>0.15</v>
          </cell>
          <cell r="R113">
            <v>0</v>
          </cell>
        </row>
        <row r="114">
          <cell r="B114">
            <v>26</v>
          </cell>
          <cell r="C114" t="str">
            <v>Non-Affiliated (Private)</v>
          </cell>
          <cell r="G114">
            <v>0</v>
          </cell>
          <cell r="H114">
            <v>0</v>
          </cell>
          <cell r="I114">
            <v>0</v>
          </cell>
          <cell r="J114">
            <v>0</v>
          </cell>
          <cell r="K114">
            <v>1</v>
          </cell>
          <cell r="L114">
            <v>0</v>
          </cell>
          <cell r="M114">
            <v>1</v>
          </cell>
          <cell r="N114">
            <v>0</v>
          </cell>
          <cell r="O114">
            <v>0</v>
          </cell>
          <cell r="P114">
            <v>1</v>
          </cell>
          <cell r="Q114">
            <v>1</v>
          </cell>
          <cell r="R114">
            <v>0</v>
          </cell>
        </row>
        <row r="115">
          <cell r="B115">
            <v>27</v>
          </cell>
          <cell r="C115" t="str">
            <v>Mutual Funds</v>
          </cell>
          <cell r="G115">
            <v>0</v>
          </cell>
          <cell r="H115">
            <v>0</v>
          </cell>
          <cell r="I115">
            <v>0</v>
          </cell>
          <cell r="J115">
            <v>0</v>
          </cell>
          <cell r="K115">
            <v>0.15</v>
          </cell>
          <cell r="L115">
            <v>0</v>
          </cell>
          <cell r="M115">
            <v>0.15</v>
          </cell>
          <cell r="N115">
            <v>0</v>
          </cell>
          <cell r="O115">
            <v>0</v>
          </cell>
          <cell r="P115">
            <v>1</v>
          </cell>
          <cell r="Q115">
            <v>0.15</v>
          </cell>
          <cell r="R115">
            <v>0</v>
          </cell>
        </row>
        <row r="116">
          <cell r="B116">
            <v>28</v>
          </cell>
          <cell r="C116" t="str">
            <v>Affiliated (Public)</v>
          </cell>
          <cell r="G116">
            <v>0</v>
          </cell>
          <cell r="H116">
            <v>0</v>
          </cell>
          <cell r="I116">
            <v>0</v>
          </cell>
          <cell r="J116">
            <v>0</v>
          </cell>
          <cell r="K116">
            <v>0.15</v>
          </cell>
          <cell r="L116">
            <v>0</v>
          </cell>
          <cell r="M116">
            <v>0.15</v>
          </cell>
          <cell r="N116">
            <v>0</v>
          </cell>
          <cell r="O116">
            <v>0</v>
          </cell>
          <cell r="P116">
            <v>1</v>
          </cell>
          <cell r="Q116">
            <v>0.15</v>
          </cell>
          <cell r="R116">
            <v>0</v>
          </cell>
        </row>
        <row r="117">
          <cell r="B117">
            <v>29</v>
          </cell>
          <cell r="C117" t="str">
            <v>Affiliated (Private)</v>
          </cell>
          <cell r="G117">
            <v>0</v>
          </cell>
          <cell r="H117">
            <v>0</v>
          </cell>
          <cell r="I117">
            <v>0</v>
          </cell>
          <cell r="J117">
            <v>0</v>
          </cell>
          <cell r="K117">
            <v>1</v>
          </cell>
          <cell r="L117">
            <v>0</v>
          </cell>
          <cell r="M117">
            <v>1</v>
          </cell>
          <cell r="N117">
            <v>0</v>
          </cell>
          <cell r="O117">
            <v>0</v>
          </cell>
          <cell r="P117">
            <v>1</v>
          </cell>
          <cell r="Q117">
            <v>1</v>
          </cell>
          <cell r="R117">
            <v>0</v>
          </cell>
        </row>
        <row r="118">
          <cell r="B118">
            <v>30</v>
          </cell>
          <cell r="E118" t="str">
            <v>Total Common Stocks</v>
          </cell>
          <cell r="G118">
            <v>0</v>
          </cell>
          <cell r="H118">
            <v>0</v>
          </cell>
          <cell r="I118">
            <v>0</v>
          </cell>
          <cell r="J118">
            <v>0</v>
          </cell>
          <cell r="K118">
            <v>0</v>
          </cell>
          <cell r="M118">
            <v>0</v>
          </cell>
          <cell r="Q118">
            <v>0</v>
          </cell>
          <cell r="R118">
            <v>0</v>
          </cell>
        </row>
        <row r="121">
          <cell r="B121">
            <v>31</v>
          </cell>
          <cell r="C121" t="str">
            <v>Mortgage Loans at</v>
          </cell>
          <cell r="F121">
            <v>40178</v>
          </cell>
          <cell r="G121">
            <v>0</v>
          </cell>
          <cell r="H121">
            <v>0</v>
          </cell>
          <cell r="I121">
            <v>0</v>
          </cell>
          <cell r="J121">
            <v>0</v>
          </cell>
          <cell r="K121">
            <v>0.05</v>
          </cell>
          <cell r="L121">
            <v>0</v>
          </cell>
          <cell r="M121">
            <v>0.05</v>
          </cell>
          <cell r="N121">
            <v>0</v>
          </cell>
          <cell r="O121">
            <v>0</v>
          </cell>
          <cell r="P121">
            <v>1</v>
          </cell>
          <cell r="Q121">
            <v>0.05</v>
          </cell>
          <cell r="R121">
            <v>0</v>
          </cell>
        </row>
        <row r="124">
          <cell r="B124" t="str">
            <v>Real Estate at</v>
          </cell>
          <cell r="F124">
            <v>40178</v>
          </cell>
        </row>
        <row r="125">
          <cell r="B125">
            <v>32</v>
          </cell>
          <cell r="C125" t="str">
            <v>Company-Occupied (net of encumbrances)</v>
          </cell>
          <cell r="G125">
            <v>0</v>
          </cell>
          <cell r="H125">
            <v>0</v>
          </cell>
          <cell r="I125">
            <v>0</v>
          </cell>
          <cell r="J125">
            <v>0</v>
          </cell>
          <cell r="K125">
            <v>0.1</v>
          </cell>
          <cell r="L125">
            <v>0</v>
          </cell>
          <cell r="M125">
            <v>0.1</v>
          </cell>
          <cell r="N125">
            <v>0</v>
          </cell>
          <cell r="O125">
            <v>0</v>
          </cell>
          <cell r="P125">
            <v>1</v>
          </cell>
          <cell r="Q125">
            <v>0.1</v>
          </cell>
          <cell r="R125">
            <v>0</v>
          </cell>
        </row>
        <row r="126">
          <cell r="B126">
            <v>33</v>
          </cell>
          <cell r="D126" t="str">
            <v>Encumbrances</v>
          </cell>
          <cell r="G126">
            <v>0</v>
          </cell>
          <cell r="H126">
            <v>0</v>
          </cell>
          <cell r="I126">
            <v>0</v>
          </cell>
          <cell r="J126">
            <v>0</v>
          </cell>
          <cell r="K126">
            <v>0.1</v>
          </cell>
          <cell r="L126">
            <v>0</v>
          </cell>
          <cell r="M126">
            <v>0.1</v>
          </cell>
          <cell r="N126">
            <v>0</v>
          </cell>
          <cell r="O126">
            <v>0</v>
          </cell>
          <cell r="P126">
            <v>1</v>
          </cell>
          <cell r="Q126">
            <v>0.1</v>
          </cell>
          <cell r="R126">
            <v>0</v>
          </cell>
        </row>
        <row r="127">
          <cell r="B127">
            <v>34</v>
          </cell>
          <cell r="C127" t="str">
            <v>Investments (net of encumbrances)</v>
          </cell>
          <cell r="G127">
            <v>0</v>
          </cell>
          <cell r="H127">
            <v>0</v>
          </cell>
          <cell r="I127">
            <v>0</v>
          </cell>
          <cell r="J127">
            <v>0</v>
          </cell>
          <cell r="K127">
            <v>0.2</v>
          </cell>
          <cell r="L127">
            <v>0</v>
          </cell>
          <cell r="M127">
            <v>0.2</v>
          </cell>
          <cell r="N127">
            <v>0</v>
          </cell>
          <cell r="O127">
            <v>0</v>
          </cell>
          <cell r="P127">
            <v>1</v>
          </cell>
          <cell r="Q127">
            <v>0.2</v>
          </cell>
          <cell r="R127">
            <v>0</v>
          </cell>
        </row>
        <row r="128">
          <cell r="B128">
            <v>35</v>
          </cell>
          <cell r="D128" t="str">
            <v>Encumbrances</v>
          </cell>
          <cell r="G128">
            <v>0</v>
          </cell>
          <cell r="H128">
            <v>0</v>
          </cell>
          <cell r="I128">
            <v>0</v>
          </cell>
          <cell r="J128">
            <v>0</v>
          </cell>
          <cell r="K128">
            <v>0.2</v>
          </cell>
          <cell r="L128">
            <v>0</v>
          </cell>
          <cell r="M128">
            <v>0.2</v>
          </cell>
          <cell r="N128">
            <v>0</v>
          </cell>
          <cell r="O128">
            <v>0</v>
          </cell>
          <cell r="P128">
            <v>1</v>
          </cell>
          <cell r="Q128">
            <v>0.2</v>
          </cell>
          <cell r="R128">
            <v>0</v>
          </cell>
        </row>
        <row r="129">
          <cell r="B129">
            <v>36</v>
          </cell>
          <cell r="E129" t="str">
            <v>Total Real Estate</v>
          </cell>
          <cell r="G129">
            <v>0</v>
          </cell>
          <cell r="H129">
            <v>0</v>
          </cell>
          <cell r="I129">
            <v>0</v>
          </cell>
          <cell r="J129">
            <v>0</v>
          </cell>
          <cell r="K129">
            <v>0</v>
          </cell>
          <cell r="M129">
            <v>0</v>
          </cell>
          <cell r="Q129">
            <v>0</v>
          </cell>
          <cell r="R129">
            <v>0</v>
          </cell>
        </row>
        <row r="131">
          <cell r="B131" t="str">
            <v>Other Assets at</v>
          </cell>
          <cell r="F131">
            <v>40178</v>
          </cell>
        </row>
        <row r="132">
          <cell r="B132">
            <v>37</v>
          </cell>
          <cell r="C132" t="str">
            <v>Other Loans</v>
          </cell>
          <cell r="G132">
            <v>0</v>
          </cell>
          <cell r="H132">
            <v>0</v>
          </cell>
          <cell r="I132">
            <v>0</v>
          </cell>
          <cell r="J132">
            <v>0</v>
          </cell>
          <cell r="K132">
            <v>0.05</v>
          </cell>
          <cell r="L132">
            <v>0</v>
          </cell>
          <cell r="M132">
            <v>0.05</v>
          </cell>
          <cell r="N132">
            <v>0</v>
          </cell>
          <cell r="O132">
            <v>0</v>
          </cell>
          <cell r="P132">
            <v>1</v>
          </cell>
          <cell r="Q132">
            <v>0.05</v>
          </cell>
          <cell r="R132">
            <v>0</v>
          </cell>
        </row>
        <row r="133">
          <cell r="B133">
            <v>38</v>
          </cell>
          <cell r="C133" t="str">
            <v>Cash &amp; Cash Equivalents</v>
          </cell>
          <cell r="G133">
            <v>0</v>
          </cell>
          <cell r="H133">
            <v>0</v>
          </cell>
          <cell r="I133">
            <v>0</v>
          </cell>
          <cell r="J133">
            <v>0</v>
          </cell>
          <cell r="K133">
            <v>3.0000000000000001E-3</v>
          </cell>
          <cell r="L133">
            <v>0</v>
          </cell>
          <cell r="M133">
            <v>3.0000000000000001E-3</v>
          </cell>
          <cell r="N133">
            <v>0</v>
          </cell>
          <cell r="O133">
            <v>0</v>
          </cell>
          <cell r="P133">
            <v>1</v>
          </cell>
          <cell r="Q133">
            <v>3.0000000000000001E-3</v>
          </cell>
          <cell r="R133">
            <v>0</v>
          </cell>
        </row>
        <row r="134">
          <cell r="B134">
            <v>39</v>
          </cell>
          <cell r="C134" t="str">
            <v>Short-Term Investments</v>
          </cell>
          <cell r="G134">
            <v>0</v>
          </cell>
          <cell r="H134">
            <v>0</v>
          </cell>
          <cell r="I134">
            <v>0</v>
          </cell>
          <cell r="J134">
            <v>0</v>
          </cell>
          <cell r="K134">
            <v>0.01</v>
          </cell>
          <cell r="L134">
            <v>0</v>
          </cell>
          <cell r="M134">
            <v>0.01</v>
          </cell>
          <cell r="N134">
            <v>0</v>
          </cell>
          <cell r="O134">
            <v>0</v>
          </cell>
          <cell r="P134">
            <v>1</v>
          </cell>
          <cell r="Q134">
            <v>0.01</v>
          </cell>
          <cell r="R134">
            <v>0</v>
          </cell>
        </row>
        <row r="135">
          <cell r="B135">
            <v>40</v>
          </cell>
          <cell r="C135" t="str">
            <v>Other Investments</v>
          </cell>
          <cell r="G135">
            <v>0</v>
          </cell>
          <cell r="H135">
            <v>0</v>
          </cell>
          <cell r="I135">
            <v>0</v>
          </cell>
          <cell r="J135">
            <v>0</v>
          </cell>
          <cell r="K135">
            <v>0.2</v>
          </cell>
          <cell r="L135">
            <v>0</v>
          </cell>
          <cell r="M135">
            <v>0.2</v>
          </cell>
          <cell r="N135">
            <v>0</v>
          </cell>
          <cell r="O135">
            <v>0</v>
          </cell>
          <cell r="P135">
            <v>1</v>
          </cell>
          <cell r="Q135">
            <v>0.2</v>
          </cell>
          <cell r="R135">
            <v>0</v>
          </cell>
        </row>
        <row r="136">
          <cell r="B136">
            <v>41</v>
          </cell>
          <cell r="C136" t="str">
            <v>Other Tangible Assets</v>
          </cell>
          <cell r="G136">
            <v>0</v>
          </cell>
          <cell r="H136">
            <v>0</v>
          </cell>
          <cell r="I136">
            <v>0</v>
          </cell>
          <cell r="J136">
            <v>0</v>
          </cell>
          <cell r="K136">
            <v>0.2</v>
          </cell>
          <cell r="L136">
            <v>0</v>
          </cell>
          <cell r="M136">
            <v>0.2</v>
          </cell>
          <cell r="N136">
            <v>0</v>
          </cell>
          <cell r="O136">
            <v>0</v>
          </cell>
          <cell r="P136">
            <v>1</v>
          </cell>
          <cell r="Q136">
            <v>0.2</v>
          </cell>
          <cell r="R136">
            <v>0</v>
          </cell>
        </row>
        <row r="137">
          <cell r="B137">
            <v>42</v>
          </cell>
          <cell r="C137" t="str">
            <v>Other</v>
          </cell>
          <cell r="G137">
            <v>0</v>
          </cell>
          <cell r="H137">
            <v>0</v>
          </cell>
          <cell r="I137">
            <v>0</v>
          </cell>
          <cell r="J137">
            <v>0</v>
          </cell>
          <cell r="K137">
            <v>1</v>
          </cell>
          <cell r="L137">
            <v>0</v>
          </cell>
          <cell r="M137">
            <v>1</v>
          </cell>
          <cell r="N137">
            <v>0</v>
          </cell>
          <cell r="O137">
            <v>0</v>
          </cell>
          <cell r="P137">
            <v>1</v>
          </cell>
          <cell r="Q137">
            <v>1</v>
          </cell>
          <cell r="R137">
            <v>0</v>
          </cell>
        </row>
        <row r="139">
          <cell r="B139">
            <v>43</v>
          </cell>
          <cell r="C139" t="str">
            <v>Sub-Totals</v>
          </cell>
          <cell r="G139">
            <v>0</v>
          </cell>
          <cell r="H139">
            <v>0</v>
          </cell>
          <cell r="I139">
            <v>0</v>
          </cell>
          <cell r="J139">
            <v>0</v>
          </cell>
          <cell r="K139">
            <v>0</v>
          </cell>
          <cell r="M139">
            <v>0</v>
          </cell>
          <cell r="Q139">
            <v>0</v>
          </cell>
          <cell r="R139">
            <v>0</v>
          </cell>
        </row>
        <row r="141">
          <cell r="B141">
            <v>44</v>
          </cell>
          <cell r="C141" t="str">
            <v>Multiply: Spread of Risk Factor</v>
          </cell>
          <cell r="K141">
            <v>1.5</v>
          </cell>
          <cell r="L141">
            <v>0</v>
          </cell>
          <cell r="R141">
            <v>1.5</v>
          </cell>
        </row>
        <row r="142">
          <cell r="B142">
            <v>45</v>
          </cell>
          <cell r="C142" t="str">
            <v>Company Totals at</v>
          </cell>
          <cell r="F142">
            <v>40178</v>
          </cell>
          <cell r="G142">
            <v>0</v>
          </cell>
          <cell r="H142">
            <v>0</v>
          </cell>
          <cell r="I142">
            <v>0</v>
          </cell>
          <cell r="J142">
            <v>0</v>
          </cell>
          <cell r="K142">
            <v>0</v>
          </cell>
          <cell r="M142">
            <v>0</v>
          </cell>
          <cell r="Q142">
            <v>0</v>
          </cell>
          <cell r="R142">
            <v>0</v>
          </cell>
          <cell r="S142" t="str">
            <v xml:space="preserve"> = (B1) + (B2)</v>
          </cell>
        </row>
        <row r="143">
          <cell r="N143" t="str">
            <v>Credit to Risk Factors above for:</v>
          </cell>
          <cell r="S143" t="str">
            <v xml:space="preserve">Note: For small insurers predominant in </v>
          </cell>
        </row>
        <row r="144">
          <cell r="B144">
            <v>46</v>
          </cell>
          <cell r="C144" t="str">
            <v>Deferred Acquisition Costs (Non/Life Only)</v>
          </cell>
          <cell r="G144">
            <v>0</v>
          </cell>
          <cell r="N144" t="str">
            <v>Unit Linked</v>
          </cell>
          <cell r="O144" t="str">
            <v>Participatory</v>
          </cell>
          <cell r="P144" t="str">
            <v>PC &amp; Protect.</v>
          </cell>
          <cell r="S144" t="str">
            <v xml:space="preserve">Life/Annuities, the reinsurance dependence </v>
          </cell>
        </row>
        <row r="145">
          <cell r="B145">
            <v>47</v>
          </cell>
          <cell r="C145" t="str">
            <v>Deferred Acquisition Costs (Life Only)</v>
          </cell>
          <cell r="G145">
            <v>0</v>
          </cell>
          <cell r="J145">
            <v>0</v>
          </cell>
          <cell r="K145" t="str">
            <v>Invested Asset Base</v>
          </cell>
          <cell r="N145">
            <v>1</v>
          </cell>
          <cell r="O145">
            <v>0.5</v>
          </cell>
          <cell r="P145">
            <v>0</v>
          </cell>
          <cell r="Q145" t="str">
            <v>Baseline Credit</v>
          </cell>
          <cell r="S145" t="str">
            <v>factor should be increased in accordance</v>
          </cell>
        </row>
        <row r="146">
          <cell r="B146">
            <v>48</v>
          </cell>
          <cell r="N146">
            <v>1</v>
          </cell>
          <cell r="O146">
            <v>0.5</v>
          </cell>
          <cell r="P146">
            <v>0</v>
          </cell>
          <cell r="Q146" t="str">
            <v>Selected Credit</v>
          </cell>
          <cell r="S146" t="str">
            <v>with L/H spread of risk guidelines.</v>
          </cell>
        </row>
        <row r="147">
          <cell r="N147" t="str">
            <v>Unit Linked</v>
          </cell>
          <cell r="O147" t="str">
            <v>Participatory</v>
          </cell>
          <cell r="P147" t="str">
            <v>PC &amp; Protect.</v>
          </cell>
        </row>
        <row r="148">
          <cell r="B148">
            <v>49</v>
          </cell>
          <cell r="J148">
            <v>0</v>
          </cell>
          <cell r="K148" t="str">
            <v>Total Reserves (excludes separate acct)</v>
          </cell>
          <cell r="N148">
            <v>0</v>
          </cell>
          <cell r="O148">
            <v>0</v>
          </cell>
          <cell r="P148">
            <v>1</v>
          </cell>
          <cell r="Q148" t="str">
            <v>Baseline Allocation of Assets Based on Reserves.</v>
          </cell>
        </row>
        <row r="149">
          <cell r="B149">
            <v>50</v>
          </cell>
          <cell r="N149">
            <v>0</v>
          </cell>
          <cell r="O149">
            <v>0</v>
          </cell>
          <cell r="P149">
            <v>1</v>
          </cell>
          <cell r="Q149" t="str">
            <v>Selected Allocation of Assets to Product Type</v>
          </cell>
        </row>
        <row r="152">
          <cell r="B152" t="str">
            <v>Company:</v>
          </cell>
          <cell r="E152" t="str">
            <v>XYZ Sample</v>
          </cell>
          <cell r="I152" t="str">
            <v>Currency:</v>
          </cell>
          <cell r="J152" t="str">
            <v>Euros</v>
          </cell>
          <cell r="S152" t="str">
            <v xml:space="preserve">Page 18 </v>
          </cell>
        </row>
        <row r="153">
          <cell r="B153" t="str">
            <v>AMB #:</v>
          </cell>
          <cell r="E153" t="str">
            <v>99999</v>
          </cell>
          <cell r="I153" t="str">
            <v>Denomination:</v>
          </cell>
          <cell r="J153" t="str">
            <v>(000)s</v>
          </cell>
        </row>
        <row r="154">
          <cell r="B154" t="str">
            <v>Analyst:</v>
          </cell>
          <cell r="E154" t="str">
            <v xml:space="preserve"> </v>
          </cell>
        </row>
        <row r="155">
          <cell r="J155" t="str">
            <v>INVESTMENT RISK</v>
          </cell>
        </row>
        <row r="156">
          <cell r="J156">
            <v>40543</v>
          </cell>
        </row>
        <row r="157">
          <cell r="N157" t="str">
            <v>Percent</v>
          </cell>
          <cell r="O157" t="str">
            <v>Percent</v>
          </cell>
          <cell r="P157" t="str">
            <v>Percent</v>
          </cell>
        </row>
        <row r="158">
          <cell r="K158" t="str">
            <v>Baseline</v>
          </cell>
          <cell r="L158" t="str">
            <v>Adjustment</v>
          </cell>
          <cell r="M158" t="str">
            <v>Total</v>
          </cell>
          <cell r="N158" t="str">
            <v>of asset</v>
          </cell>
          <cell r="O158" t="str">
            <v>of asset</v>
          </cell>
          <cell r="P158" t="str">
            <v>of asset</v>
          </cell>
          <cell r="Q158" t="str">
            <v>Final</v>
          </cell>
        </row>
        <row r="159">
          <cell r="B159" t="str">
            <v xml:space="preserve">   Bonds at</v>
          </cell>
          <cell r="E159">
            <v>40543</v>
          </cell>
          <cell r="G159" t="str">
            <v>Statement Value</v>
          </cell>
          <cell r="H159" t="str">
            <v>Market Value</v>
          </cell>
          <cell r="I159" t="str">
            <v>Adjustment</v>
          </cell>
          <cell r="J159" t="str">
            <v>Total</v>
          </cell>
          <cell r="K159" t="str">
            <v>Asset Risk Factor (%)</v>
          </cell>
          <cell r="L159" t="str">
            <v>to Asset Risk Factor</v>
          </cell>
          <cell r="M159" t="str">
            <v>Asset Risk Factor</v>
          </cell>
          <cell r="N159" t="str">
            <v>dedicated to Unit Linked</v>
          </cell>
          <cell r="O159" t="str">
            <v>dedicated to Partici-patory</v>
          </cell>
          <cell r="P159" t="str">
            <v>dedicated to PC &amp; Protection</v>
          </cell>
          <cell r="Q159" t="str">
            <v>Asset Risk Factor</v>
          </cell>
          <cell r="R159" t="str">
            <v>Adjusted Required Capital</v>
          </cell>
          <cell r="S159" t="str">
            <v>Explanation of Adjustments</v>
          </cell>
        </row>
        <row r="160">
          <cell r="B160">
            <v>1</v>
          </cell>
          <cell r="C160" t="str">
            <v>Global Rating AAA</v>
          </cell>
          <cell r="G160">
            <v>0</v>
          </cell>
          <cell r="H160">
            <v>0</v>
          </cell>
          <cell r="I160">
            <v>0</v>
          </cell>
          <cell r="J160">
            <v>0</v>
          </cell>
          <cell r="K160">
            <v>2E-3</v>
          </cell>
          <cell r="L160">
            <v>0</v>
          </cell>
          <cell r="M160">
            <v>2E-3</v>
          </cell>
          <cell r="N160">
            <v>0</v>
          </cell>
          <cell r="O160">
            <v>0</v>
          </cell>
          <cell r="P160">
            <v>1</v>
          </cell>
          <cell r="Q160">
            <v>2E-3</v>
          </cell>
          <cell r="R160">
            <v>0</v>
          </cell>
        </row>
        <row r="161">
          <cell r="B161">
            <v>2</v>
          </cell>
          <cell r="C161" t="str">
            <v>Global Rating AA+, AA, AA-</v>
          </cell>
          <cell r="G161">
            <v>0</v>
          </cell>
          <cell r="H161">
            <v>0</v>
          </cell>
          <cell r="I161">
            <v>0</v>
          </cell>
          <cell r="J161">
            <v>0</v>
          </cell>
          <cell r="K161">
            <v>5.0000000000000001E-3</v>
          </cell>
          <cell r="L161">
            <v>0</v>
          </cell>
          <cell r="M161">
            <v>5.0000000000000001E-3</v>
          </cell>
          <cell r="N161">
            <v>0</v>
          </cell>
          <cell r="O161">
            <v>0</v>
          </cell>
          <cell r="P161">
            <v>1</v>
          </cell>
          <cell r="Q161">
            <v>5.0000000000000001E-3</v>
          </cell>
          <cell r="R161">
            <v>0</v>
          </cell>
        </row>
        <row r="162">
          <cell r="B162">
            <v>3</v>
          </cell>
          <cell r="C162" t="str">
            <v>Global Rating A+, A, &amp; A-</v>
          </cell>
          <cell r="G162">
            <v>0</v>
          </cell>
          <cell r="H162">
            <v>0</v>
          </cell>
          <cell r="I162">
            <v>0</v>
          </cell>
          <cell r="J162">
            <v>0</v>
          </cell>
          <cell r="K162">
            <v>0.01</v>
          </cell>
          <cell r="L162">
            <v>0</v>
          </cell>
          <cell r="M162">
            <v>0.01</v>
          </cell>
          <cell r="N162">
            <v>0</v>
          </cell>
          <cell r="O162">
            <v>0</v>
          </cell>
          <cell r="P162">
            <v>1</v>
          </cell>
          <cell r="Q162">
            <v>0.01</v>
          </cell>
          <cell r="R162">
            <v>0</v>
          </cell>
        </row>
        <row r="163">
          <cell r="B163">
            <v>4</v>
          </cell>
          <cell r="C163" t="str">
            <v xml:space="preserve">Global Rating BBB+, BBB, BBB- </v>
          </cell>
          <cell r="G163">
            <v>0</v>
          </cell>
          <cell r="H163">
            <v>0</v>
          </cell>
          <cell r="I163">
            <v>0</v>
          </cell>
          <cell r="J163">
            <v>0</v>
          </cell>
          <cell r="K163">
            <v>0.02</v>
          </cell>
          <cell r="L163">
            <v>0</v>
          </cell>
          <cell r="M163">
            <v>0.02</v>
          </cell>
          <cell r="N163">
            <v>0</v>
          </cell>
          <cell r="O163">
            <v>0</v>
          </cell>
          <cell r="P163">
            <v>1</v>
          </cell>
          <cell r="Q163">
            <v>0.02</v>
          </cell>
          <cell r="R163">
            <v>0</v>
          </cell>
        </row>
        <row r="164">
          <cell r="B164">
            <v>5</v>
          </cell>
          <cell r="C164" t="str">
            <v xml:space="preserve">Global Rating BB+, BB, BB- </v>
          </cell>
          <cell r="G164">
            <v>0</v>
          </cell>
          <cell r="H164">
            <v>0</v>
          </cell>
          <cell r="I164">
            <v>0</v>
          </cell>
          <cell r="J164">
            <v>0</v>
          </cell>
          <cell r="K164">
            <v>0.04</v>
          </cell>
          <cell r="L164">
            <v>0</v>
          </cell>
          <cell r="M164">
            <v>0.04</v>
          </cell>
          <cell r="N164">
            <v>0</v>
          </cell>
          <cell r="O164">
            <v>0</v>
          </cell>
          <cell r="P164">
            <v>1</v>
          </cell>
          <cell r="Q164">
            <v>0.04</v>
          </cell>
          <cell r="R164">
            <v>0</v>
          </cell>
        </row>
        <row r="165">
          <cell r="B165">
            <v>6</v>
          </cell>
          <cell r="C165" t="str">
            <v xml:space="preserve">Global Rating B+, B, B- </v>
          </cell>
          <cell r="G165">
            <v>0</v>
          </cell>
          <cell r="H165">
            <v>0</v>
          </cell>
          <cell r="I165">
            <v>0</v>
          </cell>
          <cell r="J165">
            <v>0</v>
          </cell>
          <cell r="K165">
            <v>4.4999999999999998E-2</v>
          </cell>
          <cell r="L165">
            <v>0</v>
          </cell>
          <cell r="M165">
            <v>4.4999999999999998E-2</v>
          </cell>
          <cell r="N165">
            <v>0</v>
          </cell>
          <cell r="O165">
            <v>0</v>
          </cell>
          <cell r="P165">
            <v>1</v>
          </cell>
          <cell r="Q165">
            <v>4.4999999999999998E-2</v>
          </cell>
          <cell r="R165">
            <v>0</v>
          </cell>
        </row>
        <row r="166">
          <cell r="B166">
            <v>7</v>
          </cell>
          <cell r="C166" t="str">
            <v xml:space="preserve">Global Rating CCC, CC, C </v>
          </cell>
          <cell r="G166">
            <v>0</v>
          </cell>
          <cell r="H166">
            <v>0</v>
          </cell>
          <cell r="I166">
            <v>0</v>
          </cell>
          <cell r="J166">
            <v>0</v>
          </cell>
          <cell r="K166">
            <v>0.1</v>
          </cell>
          <cell r="L166">
            <v>0</v>
          </cell>
          <cell r="M166">
            <v>0.1</v>
          </cell>
          <cell r="N166">
            <v>0</v>
          </cell>
          <cell r="O166">
            <v>0</v>
          </cell>
          <cell r="P166">
            <v>1</v>
          </cell>
          <cell r="Q166">
            <v>0.1</v>
          </cell>
          <cell r="R166">
            <v>0</v>
          </cell>
        </row>
        <row r="167">
          <cell r="B167">
            <v>8</v>
          </cell>
          <cell r="C167" t="str">
            <v xml:space="preserve">Global Rating D (in/near default) </v>
          </cell>
          <cell r="G167">
            <v>0</v>
          </cell>
          <cell r="H167">
            <v>0</v>
          </cell>
          <cell r="I167">
            <v>0</v>
          </cell>
          <cell r="J167">
            <v>0</v>
          </cell>
          <cell r="K167">
            <v>0.3</v>
          </cell>
          <cell r="L167">
            <v>0</v>
          </cell>
          <cell r="M167">
            <v>0.3</v>
          </cell>
          <cell r="N167">
            <v>0</v>
          </cell>
          <cell r="O167">
            <v>0</v>
          </cell>
          <cell r="P167">
            <v>1</v>
          </cell>
          <cell r="Q167">
            <v>0.3</v>
          </cell>
          <cell r="R167">
            <v>0</v>
          </cell>
        </row>
        <row r="168">
          <cell r="B168">
            <v>9</v>
          </cell>
          <cell r="C168" t="str">
            <v>Non Rated</v>
          </cell>
          <cell r="G168">
            <v>0</v>
          </cell>
          <cell r="H168">
            <v>0</v>
          </cell>
          <cell r="I168">
            <v>0</v>
          </cell>
          <cell r="J168">
            <v>0</v>
          </cell>
          <cell r="K168">
            <v>0.5</v>
          </cell>
          <cell r="L168">
            <v>0</v>
          </cell>
          <cell r="M168">
            <v>0.5</v>
          </cell>
          <cell r="N168">
            <v>0</v>
          </cell>
          <cell r="O168">
            <v>0</v>
          </cell>
          <cell r="P168">
            <v>1</v>
          </cell>
          <cell r="Q168">
            <v>0.5</v>
          </cell>
          <cell r="R168">
            <v>0</v>
          </cell>
        </row>
        <row r="169">
          <cell r="B169">
            <v>10</v>
          </cell>
          <cell r="C169" t="str">
            <v>Affiliated</v>
          </cell>
          <cell r="G169">
            <v>0</v>
          </cell>
          <cell r="H169">
            <v>0</v>
          </cell>
          <cell r="I169">
            <v>0</v>
          </cell>
          <cell r="J169">
            <v>0</v>
          </cell>
          <cell r="K169">
            <v>1</v>
          </cell>
          <cell r="L169">
            <v>0</v>
          </cell>
          <cell r="M169">
            <v>1</v>
          </cell>
          <cell r="N169">
            <v>0</v>
          </cell>
          <cell r="O169">
            <v>0</v>
          </cell>
          <cell r="P169">
            <v>1</v>
          </cell>
          <cell r="Q169">
            <v>1</v>
          </cell>
          <cell r="R169">
            <v>0</v>
          </cell>
        </row>
        <row r="170">
          <cell r="B170">
            <v>11</v>
          </cell>
          <cell r="C170" t="str">
            <v>Other</v>
          </cell>
          <cell r="G170">
            <v>0</v>
          </cell>
          <cell r="H170">
            <v>0</v>
          </cell>
          <cell r="I170">
            <v>0</v>
          </cell>
          <cell r="J170">
            <v>0</v>
          </cell>
          <cell r="K170">
            <v>1</v>
          </cell>
          <cell r="L170">
            <v>0</v>
          </cell>
          <cell r="M170">
            <v>1</v>
          </cell>
          <cell r="N170">
            <v>0</v>
          </cell>
          <cell r="O170">
            <v>0</v>
          </cell>
          <cell r="P170">
            <v>1</v>
          </cell>
          <cell r="Q170">
            <v>1</v>
          </cell>
          <cell r="R170">
            <v>0</v>
          </cell>
        </row>
        <row r="171">
          <cell r="B171">
            <v>12</v>
          </cell>
          <cell r="E171" t="str">
            <v>Total Bonds</v>
          </cell>
          <cell r="G171">
            <v>0</v>
          </cell>
          <cell r="H171">
            <v>0</v>
          </cell>
          <cell r="I171">
            <v>0</v>
          </cell>
          <cell r="J171">
            <v>0</v>
          </cell>
          <cell r="K171">
            <v>0</v>
          </cell>
          <cell r="M171">
            <v>0</v>
          </cell>
          <cell r="Q171">
            <v>0</v>
          </cell>
          <cell r="R171">
            <v>0</v>
          </cell>
        </row>
        <row r="173">
          <cell r="B173" t="str">
            <v>Preferred Stocks at</v>
          </cell>
          <cell r="F173">
            <v>40543</v>
          </cell>
        </row>
        <row r="174">
          <cell r="B174">
            <v>13</v>
          </cell>
          <cell r="C174" t="str">
            <v>Non-Affiliated (Public)</v>
          </cell>
          <cell r="G174">
            <v>0</v>
          </cell>
          <cell r="H174">
            <v>0</v>
          </cell>
          <cell r="I174">
            <v>0</v>
          </cell>
          <cell r="J174">
            <v>0</v>
          </cell>
          <cell r="K174">
            <v>2E-3</v>
          </cell>
          <cell r="L174">
            <v>0</v>
          </cell>
          <cell r="M174">
            <v>2E-3</v>
          </cell>
          <cell r="N174">
            <v>0</v>
          </cell>
          <cell r="O174">
            <v>0</v>
          </cell>
          <cell r="P174">
            <v>1</v>
          </cell>
          <cell r="Q174">
            <v>2E-3</v>
          </cell>
          <cell r="R174">
            <v>0</v>
          </cell>
        </row>
        <row r="175">
          <cell r="B175">
            <v>14</v>
          </cell>
          <cell r="C175" t="str">
            <v>Non-Affil (Public) w/Global Rating AA+, AA, AA-</v>
          </cell>
          <cell r="G175">
            <v>0</v>
          </cell>
          <cell r="H175">
            <v>0</v>
          </cell>
          <cell r="I175">
            <v>0</v>
          </cell>
          <cell r="J175">
            <v>0</v>
          </cell>
          <cell r="K175">
            <v>5.0000000000000001E-3</v>
          </cell>
          <cell r="L175">
            <v>0</v>
          </cell>
          <cell r="M175">
            <v>5.0000000000000001E-3</v>
          </cell>
          <cell r="N175">
            <v>0</v>
          </cell>
          <cell r="O175">
            <v>0</v>
          </cell>
          <cell r="P175">
            <v>1</v>
          </cell>
          <cell r="Q175">
            <v>5.0000000000000001E-3</v>
          </cell>
          <cell r="R175">
            <v>0</v>
          </cell>
        </row>
        <row r="176">
          <cell r="B176">
            <v>15</v>
          </cell>
          <cell r="C176" t="str">
            <v>Non-Affil (Public) w/Global Rating A+, A, &amp; A-</v>
          </cell>
          <cell r="G176">
            <v>0</v>
          </cell>
          <cell r="H176">
            <v>0</v>
          </cell>
          <cell r="I176">
            <v>0</v>
          </cell>
          <cell r="J176">
            <v>0</v>
          </cell>
          <cell r="K176">
            <v>0.01</v>
          </cell>
          <cell r="L176">
            <v>0</v>
          </cell>
          <cell r="M176">
            <v>0.01</v>
          </cell>
          <cell r="N176">
            <v>0</v>
          </cell>
          <cell r="O176">
            <v>0</v>
          </cell>
          <cell r="P176">
            <v>1</v>
          </cell>
          <cell r="Q176">
            <v>0.01</v>
          </cell>
          <cell r="R176">
            <v>0</v>
          </cell>
        </row>
        <row r="177">
          <cell r="B177">
            <v>16</v>
          </cell>
          <cell r="C177" t="str">
            <v>Non-Affil (Public) w/Global Rating BBB+, BBB, BBB-</v>
          </cell>
          <cell r="G177">
            <v>0</v>
          </cell>
          <cell r="H177">
            <v>0</v>
          </cell>
          <cell r="I177">
            <v>0</v>
          </cell>
          <cell r="J177">
            <v>0</v>
          </cell>
          <cell r="K177">
            <v>0.02</v>
          </cell>
          <cell r="L177">
            <v>0</v>
          </cell>
          <cell r="M177">
            <v>0.02</v>
          </cell>
          <cell r="N177">
            <v>0</v>
          </cell>
          <cell r="O177">
            <v>0</v>
          </cell>
          <cell r="P177">
            <v>1</v>
          </cell>
          <cell r="Q177">
            <v>0.02</v>
          </cell>
          <cell r="R177">
            <v>0</v>
          </cell>
        </row>
        <row r="178">
          <cell r="B178">
            <v>17</v>
          </cell>
          <cell r="C178" t="str">
            <v>Non-Affil (Public) w/Global Rating BB+, BB, BB-</v>
          </cell>
          <cell r="G178">
            <v>0</v>
          </cell>
          <cell r="H178">
            <v>0</v>
          </cell>
          <cell r="I178">
            <v>0</v>
          </cell>
          <cell r="J178">
            <v>0</v>
          </cell>
          <cell r="K178">
            <v>0.04</v>
          </cell>
          <cell r="L178">
            <v>0</v>
          </cell>
          <cell r="M178">
            <v>0.04</v>
          </cell>
          <cell r="N178">
            <v>0</v>
          </cell>
          <cell r="O178">
            <v>0</v>
          </cell>
          <cell r="P178">
            <v>1</v>
          </cell>
          <cell r="Q178">
            <v>0.04</v>
          </cell>
          <cell r="R178">
            <v>0</v>
          </cell>
        </row>
        <row r="179">
          <cell r="B179">
            <v>18</v>
          </cell>
          <cell r="C179" t="str">
            <v>Non-Affil (Public) w/Global Rating B+, B, B-</v>
          </cell>
          <cell r="G179">
            <v>0</v>
          </cell>
          <cell r="H179">
            <v>0</v>
          </cell>
          <cell r="I179">
            <v>0</v>
          </cell>
          <cell r="J179">
            <v>0</v>
          </cell>
          <cell r="K179">
            <v>4.4999999999999998E-2</v>
          </cell>
          <cell r="L179">
            <v>0</v>
          </cell>
          <cell r="M179">
            <v>4.4999999999999998E-2</v>
          </cell>
          <cell r="N179">
            <v>0</v>
          </cell>
          <cell r="O179">
            <v>0</v>
          </cell>
          <cell r="P179">
            <v>1</v>
          </cell>
          <cell r="Q179">
            <v>4.4999999999999998E-2</v>
          </cell>
          <cell r="R179">
            <v>0</v>
          </cell>
        </row>
        <row r="180">
          <cell r="B180">
            <v>19</v>
          </cell>
          <cell r="C180" t="str">
            <v>Non-Affil (Public) w/Global Rating CCC, CC, C</v>
          </cell>
          <cell r="G180">
            <v>0</v>
          </cell>
          <cell r="H180">
            <v>0</v>
          </cell>
          <cell r="I180">
            <v>0</v>
          </cell>
          <cell r="J180">
            <v>0</v>
          </cell>
          <cell r="K180">
            <v>0.1</v>
          </cell>
          <cell r="L180">
            <v>0</v>
          </cell>
          <cell r="M180">
            <v>0.1</v>
          </cell>
          <cell r="N180">
            <v>0</v>
          </cell>
          <cell r="O180">
            <v>0</v>
          </cell>
          <cell r="P180">
            <v>1</v>
          </cell>
          <cell r="Q180">
            <v>0.1</v>
          </cell>
          <cell r="R180">
            <v>0</v>
          </cell>
        </row>
        <row r="181">
          <cell r="B181">
            <v>20</v>
          </cell>
          <cell r="C181" t="str">
            <v xml:space="preserve">Non-Affil (Public) w/Global Rating D (in/near default) </v>
          </cell>
          <cell r="G181">
            <v>0</v>
          </cell>
          <cell r="H181">
            <v>0</v>
          </cell>
          <cell r="I181">
            <v>0</v>
          </cell>
          <cell r="J181">
            <v>0</v>
          </cell>
          <cell r="K181">
            <v>0.3</v>
          </cell>
          <cell r="L181">
            <v>0</v>
          </cell>
          <cell r="M181">
            <v>0.3</v>
          </cell>
          <cell r="N181">
            <v>0</v>
          </cell>
          <cell r="O181">
            <v>0</v>
          </cell>
          <cell r="P181">
            <v>1</v>
          </cell>
          <cell r="Q181">
            <v>0.3</v>
          </cell>
          <cell r="R181">
            <v>0</v>
          </cell>
        </row>
        <row r="182">
          <cell r="B182">
            <v>21</v>
          </cell>
          <cell r="C182" t="str">
            <v>Non-Affiliated (Private)</v>
          </cell>
          <cell r="G182">
            <v>0</v>
          </cell>
          <cell r="H182">
            <v>0</v>
          </cell>
          <cell r="I182">
            <v>0</v>
          </cell>
          <cell r="J182">
            <v>0</v>
          </cell>
          <cell r="K182">
            <v>1</v>
          </cell>
          <cell r="L182">
            <v>0</v>
          </cell>
          <cell r="M182">
            <v>1</v>
          </cell>
          <cell r="N182">
            <v>0</v>
          </cell>
          <cell r="O182">
            <v>0</v>
          </cell>
          <cell r="P182">
            <v>1</v>
          </cell>
          <cell r="Q182">
            <v>1</v>
          </cell>
          <cell r="R182">
            <v>0</v>
          </cell>
        </row>
        <row r="183">
          <cell r="B183">
            <v>22</v>
          </cell>
          <cell r="C183" t="str">
            <v>Affiliated (Public)</v>
          </cell>
          <cell r="G183">
            <v>0</v>
          </cell>
          <cell r="H183">
            <v>0</v>
          </cell>
          <cell r="I183">
            <v>0</v>
          </cell>
          <cell r="J183">
            <v>0</v>
          </cell>
          <cell r="K183">
            <v>0.15</v>
          </cell>
          <cell r="L183">
            <v>0</v>
          </cell>
          <cell r="M183">
            <v>0.15</v>
          </cell>
          <cell r="N183">
            <v>0</v>
          </cell>
          <cell r="O183">
            <v>0</v>
          </cell>
          <cell r="P183">
            <v>1</v>
          </cell>
          <cell r="Q183">
            <v>0.15</v>
          </cell>
          <cell r="R183">
            <v>0</v>
          </cell>
        </row>
        <row r="184">
          <cell r="B184">
            <v>23</v>
          </cell>
          <cell r="C184" t="str">
            <v>Affiliated (Private)</v>
          </cell>
          <cell r="G184">
            <v>0</v>
          </cell>
          <cell r="H184">
            <v>0</v>
          </cell>
          <cell r="I184">
            <v>0</v>
          </cell>
          <cell r="J184">
            <v>0</v>
          </cell>
          <cell r="K184">
            <v>1</v>
          </cell>
          <cell r="L184">
            <v>0</v>
          </cell>
          <cell r="M184">
            <v>1</v>
          </cell>
          <cell r="N184">
            <v>0</v>
          </cell>
          <cell r="O184">
            <v>0</v>
          </cell>
          <cell r="P184">
            <v>1</v>
          </cell>
          <cell r="Q184">
            <v>1</v>
          </cell>
          <cell r="R184">
            <v>0</v>
          </cell>
        </row>
        <row r="185">
          <cell r="B185">
            <v>24</v>
          </cell>
          <cell r="E185" t="str">
            <v>Total Preferred Stocks</v>
          </cell>
          <cell r="G185">
            <v>0</v>
          </cell>
          <cell r="H185">
            <v>0</v>
          </cell>
          <cell r="I185">
            <v>0</v>
          </cell>
          <cell r="J185">
            <v>0</v>
          </cell>
          <cell r="K185">
            <v>0</v>
          </cell>
          <cell r="M185">
            <v>0</v>
          </cell>
          <cell r="Q185">
            <v>0</v>
          </cell>
          <cell r="R185">
            <v>0</v>
          </cell>
        </row>
        <row r="187">
          <cell r="B187" t="str">
            <v>Common Stocks at</v>
          </cell>
          <cell r="F187">
            <v>40543</v>
          </cell>
        </row>
        <row r="188">
          <cell r="B188">
            <v>25</v>
          </cell>
          <cell r="C188" t="str">
            <v>Non-Affiliated (Public)</v>
          </cell>
          <cell r="G188">
            <v>0</v>
          </cell>
          <cell r="H188">
            <v>0</v>
          </cell>
          <cell r="I188">
            <v>0</v>
          </cell>
          <cell r="J188">
            <v>0</v>
          </cell>
          <cell r="K188">
            <v>0.15</v>
          </cell>
          <cell r="L188">
            <v>0</v>
          </cell>
          <cell r="M188">
            <v>0.15</v>
          </cell>
          <cell r="N188">
            <v>0</v>
          </cell>
          <cell r="O188">
            <v>0</v>
          </cell>
          <cell r="P188">
            <v>1</v>
          </cell>
          <cell r="Q188">
            <v>0.15</v>
          </cell>
          <cell r="R188">
            <v>0</v>
          </cell>
        </row>
        <row r="189">
          <cell r="B189">
            <v>26</v>
          </cell>
          <cell r="C189" t="str">
            <v>Non-Affiliated (Private)</v>
          </cell>
          <cell r="G189">
            <v>0</v>
          </cell>
          <cell r="H189">
            <v>0</v>
          </cell>
          <cell r="I189">
            <v>0</v>
          </cell>
          <cell r="J189">
            <v>0</v>
          </cell>
          <cell r="K189">
            <v>1</v>
          </cell>
          <cell r="L189">
            <v>0</v>
          </cell>
          <cell r="M189">
            <v>1</v>
          </cell>
          <cell r="N189">
            <v>0</v>
          </cell>
          <cell r="O189">
            <v>0</v>
          </cell>
          <cell r="P189">
            <v>1</v>
          </cell>
          <cell r="Q189">
            <v>1</v>
          </cell>
          <cell r="R189">
            <v>0</v>
          </cell>
        </row>
        <row r="190">
          <cell r="B190">
            <v>27</v>
          </cell>
          <cell r="C190" t="str">
            <v>Mutual Funds</v>
          </cell>
          <cell r="G190">
            <v>0</v>
          </cell>
          <cell r="H190">
            <v>0</v>
          </cell>
          <cell r="I190">
            <v>0</v>
          </cell>
          <cell r="J190">
            <v>0</v>
          </cell>
          <cell r="K190">
            <v>0.15</v>
          </cell>
          <cell r="L190">
            <v>0</v>
          </cell>
          <cell r="M190">
            <v>0.15</v>
          </cell>
          <cell r="N190">
            <v>0</v>
          </cell>
          <cell r="O190">
            <v>0</v>
          </cell>
          <cell r="P190">
            <v>1</v>
          </cell>
          <cell r="Q190">
            <v>0.15</v>
          </cell>
          <cell r="R190">
            <v>0</v>
          </cell>
        </row>
        <row r="191">
          <cell r="B191">
            <v>28</v>
          </cell>
          <cell r="C191" t="str">
            <v>Affiliated (Public)</v>
          </cell>
          <cell r="G191">
            <v>0</v>
          </cell>
          <cell r="H191">
            <v>0</v>
          </cell>
          <cell r="I191">
            <v>0</v>
          </cell>
          <cell r="J191">
            <v>0</v>
          </cell>
          <cell r="K191">
            <v>0.15</v>
          </cell>
          <cell r="L191">
            <v>0</v>
          </cell>
          <cell r="M191">
            <v>0.15</v>
          </cell>
          <cell r="N191">
            <v>0</v>
          </cell>
          <cell r="O191">
            <v>0</v>
          </cell>
          <cell r="P191">
            <v>1</v>
          </cell>
          <cell r="Q191">
            <v>0.15</v>
          </cell>
          <cell r="R191">
            <v>0</v>
          </cell>
        </row>
        <row r="192">
          <cell r="B192">
            <v>29</v>
          </cell>
          <cell r="C192" t="str">
            <v>Affiliated (Private)</v>
          </cell>
          <cell r="G192">
            <v>0</v>
          </cell>
          <cell r="H192">
            <v>0</v>
          </cell>
          <cell r="I192">
            <v>0</v>
          </cell>
          <cell r="J192">
            <v>0</v>
          </cell>
          <cell r="K192">
            <v>1</v>
          </cell>
          <cell r="L192">
            <v>0</v>
          </cell>
          <cell r="M192">
            <v>1</v>
          </cell>
          <cell r="N192">
            <v>0</v>
          </cell>
          <cell r="O192">
            <v>0</v>
          </cell>
          <cell r="P192">
            <v>1</v>
          </cell>
          <cell r="Q192">
            <v>1</v>
          </cell>
          <cell r="R192">
            <v>0</v>
          </cell>
        </row>
        <row r="193">
          <cell r="B193">
            <v>30</v>
          </cell>
          <cell r="E193" t="str">
            <v>Total Common Stocks</v>
          </cell>
          <cell r="G193">
            <v>0</v>
          </cell>
          <cell r="H193">
            <v>0</v>
          </cell>
          <cell r="I193">
            <v>0</v>
          </cell>
          <cell r="J193">
            <v>0</v>
          </cell>
          <cell r="K193">
            <v>0</v>
          </cell>
          <cell r="M193">
            <v>0</v>
          </cell>
          <cell r="Q193">
            <v>0</v>
          </cell>
          <cell r="R193">
            <v>0</v>
          </cell>
        </row>
        <row r="196">
          <cell r="B196">
            <v>31</v>
          </cell>
          <cell r="C196" t="str">
            <v>Mortgage Loans at</v>
          </cell>
          <cell r="F196">
            <v>40543</v>
          </cell>
          <cell r="G196">
            <v>0</v>
          </cell>
          <cell r="H196">
            <v>0</v>
          </cell>
          <cell r="I196">
            <v>0</v>
          </cell>
          <cell r="J196">
            <v>0</v>
          </cell>
          <cell r="K196">
            <v>0.05</v>
          </cell>
          <cell r="L196">
            <v>0</v>
          </cell>
          <cell r="M196">
            <v>0.05</v>
          </cell>
          <cell r="N196">
            <v>0</v>
          </cell>
          <cell r="O196">
            <v>0</v>
          </cell>
          <cell r="P196">
            <v>1</v>
          </cell>
          <cell r="Q196">
            <v>0.05</v>
          </cell>
          <cell r="R196">
            <v>0</v>
          </cell>
        </row>
        <row r="199">
          <cell r="B199" t="str">
            <v>Real Estate at</v>
          </cell>
          <cell r="F199">
            <v>40543</v>
          </cell>
        </row>
        <row r="200">
          <cell r="B200">
            <v>32</v>
          </cell>
          <cell r="C200" t="str">
            <v>Company-Occupied (net of encumbrances)</v>
          </cell>
          <cell r="G200">
            <v>0</v>
          </cell>
          <cell r="H200">
            <v>0</v>
          </cell>
          <cell r="I200">
            <v>0</v>
          </cell>
          <cell r="J200">
            <v>0</v>
          </cell>
          <cell r="K200">
            <v>0.1</v>
          </cell>
          <cell r="L200">
            <v>0</v>
          </cell>
          <cell r="M200">
            <v>0.1</v>
          </cell>
          <cell r="N200">
            <v>0</v>
          </cell>
          <cell r="O200">
            <v>0</v>
          </cell>
          <cell r="P200">
            <v>1</v>
          </cell>
          <cell r="Q200">
            <v>0.1</v>
          </cell>
          <cell r="R200">
            <v>0</v>
          </cell>
        </row>
        <row r="201">
          <cell r="B201">
            <v>33</v>
          </cell>
          <cell r="D201" t="str">
            <v>Encumbrances</v>
          </cell>
          <cell r="G201">
            <v>0</v>
          </cell>
          <cell r="H201">
            <v>0</v>
          </cell>
          <cell r="I201">
            <v>0</v>
          </cell>
          <cell r="J201">
            <v>0</v>
          </cell>
          <cell r="K201">
            <v>0.1</v>
          </cell>
          <cell r="L201">
            <v>0</v>
          </cell>
          <cell r="M201">
            <v>0.1</v>
          </cell>
          <cell r="N201">
            <v>0</v>
          </cell>
          <cell r="O201">
            <v>0</v>
          </cell>
          <cell r="P201">
            <v>1</v>
          </cell>
          <cell r="Q201">
            <v>0.1</v>
          </cell>
          <cell r="R201">
            <v>0</v>
          </cell>
        </row>
        <row r="202">
          <cell r="B202">
            <v>34</v>
          </cell>
          <cell r="C202" t="str">
            <v>Investments (net of encumbrances)</v>
          </cell>
          <cell r="G202">
            <v>0</v>
          </cell>
          <cell r="H202">
            <v>0</v>
          </cell>
          <cell r="I202">
            <v>0</v>
          </cell>
          <cell r="J202">
            <v>0</v>
          </cell>
          <cell r="K202">
            <v>0.2</v>
          </cell>
          <cell r="L202">
            <v>0</v>
          </cell>
          <cell r="M202">
            <v>0.2</v>
          </cell>
          <cell r="N202">
            <v>0</v>
          </cell>
          <cell r="O202">
            <v>0</v>
          </cell>
          <cell r="P202">
            <v>1</v>
          </cell>
          <cell r="Q202">
            <v>0.2</v>
          </cell>
          <cell r="R202">
            <v>0</v>
          </cell>
        </row>
        <row r="203">
          <cell r="B203">
            <v>35</v>
          </cell>
          <cell r="D203" t="str">
            <v>Encumbrances</v>
          </cell>
          <cell r="G203">
            <v>0</v>
          </cell>
          <cell r="H203">
            <v>0</v>
          </cell>
          <cell r="I203">
            <v>0</v>
          </cell>
          <cell r="J203">
            <v>0</v>
          </cell>
          <cell r="K203">
            <v>0.2</v>
          </cell>
          <cell r="L203">
            <v>0</v>
          </cell>
          <cell r="M203">
            <v>0.2</v>
          </cell>
          <cell r="N203">
            <v>0</v>
          </cell>
          <cell r="O203">
            <v>0</v>
          </cell>
          <cell r="P203">
            <v>1</v>
          </cell>
          <cell r="Q203">
            <v>0.2</v>
          </cell>
          <cell r="R203">
            <v>0</v>
          </cell>
        </row>
        <row r="204">
          <cell r="B204">
            <v>36</v>
          </cell>
          <cell r="E204" t="str">
            <v>Total Real Estate</v>
          </cell>
          <cell r="G204">
            <v>0</v>
          </cell>
          <cell r="H204">
            <v>0</v>
          </cell>
          <cell r="I204">
            <v>0</v>
          </cell>
          <cell r="J204">
            <v>0</v>
          </cell>
          <cell r="K204">
            <v>0</v>
          </cell>
          <cell r="M204">
            <v>0</v>
          </cell>
          <cell r="Q204">
            <v>0</v>
          </cell>
          <cell r="R204">
            <v>0</v>
          </cell>
        </row>
        <row r="206">
          <cell r="B206" t="str">
            <v>Other Assets at</v>
          </cell>
          <cell r="F206">
            <v>40543</v>
          </cell>
        </row>
        <row r="207">
          <cell r="B207">
            <v>37</v>
          </cell>
          <cell r="C207" t="str">
            <v>Other Loans</v>
          </cell>
          <cell r="G207">
            <v>0</v>
          </cell>
          <cell r="H207">
            <v>0</v>
          </cell>
          <cell r="I207">
            <v>0</v>
          </cell>
          <cell r="J207">
            <v>0</v>
          </cell>
          <cell r="K207">
            <v>0.05</v>
          </cell>
          <cell r="L207">
            <v>0</v>
          </cell>
          <cell r="M207">
            <v>0.05</v>
          </cell>
          <cell r="N207">
            <v>0</v>
          </cell>
          <cell r="O207">
            <v>0</v>
          </cell>
          <cell r="P207">
            <v>1</v>
          </cell>
          <cell r="Q207">
            <v>0.05</v>
          </cell>
          <cell r="R207">
            <v>0</v>
          </cell>
        </row>
        <row r="208">
          <cell r="B208">
            <v>38</v>
          </cell>
          <cell r="C208" t="str">
            <v>Cash &amp; Cash Equivalents</v>
          </cell>
          <cell r="G208">
            <v>0</v>
          </cell>
          <cell r="H208">
            <v>0</v>
          </cell>
          <cell r="I208">
            <v>0</v>
          </cell>
          <cell r="J208">
            <v>0</v>
          </cell>
          <cell r="K208">
            <v>3.0000000000000001E-3</v>
          </cell>
          <cell r="L208">
            <v>0</v>
          </cell>
          <cell r="M208">
            <v>3.0000000000000001E-3</v>
          </cell>
          <cell r="N208">
            <v>0</v>
          </cell>
          <cell r="O208">
            <v>0</v>
          </cell>
          <cell r="P208">
            <v>1</v>
          </cell>
          <cell r="Q208">
            <v>3.0000000000000001E-3</v>
          </cell>
          <cell r="R208">
            <v>0</v>
          </cell>
        </row>
        <row r="209">
          <cell r="B209">
            <v>39</v>
          </cell>
          <cell r="C209" t="str">
            <v>Short-Term Investments</v>
          </cell>
          <cell r="G209">
            <v>0</v>
          </cell>
          <cell r="H209">
            <v>0</v>
          </cell>
          <cell r="I209">
            <v>0</v>
          </cell>
          <cell r="J209">
            <v>0</v>
          </cell>
          <cell r="K209">
            <v>0.01</v>
          </cell>
          <cell r="L209">
            <v>0</v>
          </cell>
          <cell r="M209">
            <v>0.01</v>
          </cell>
          <cell r="N209">
            <v>0</v>
          </cell>
          <cell r="O209">
            <v>0</v>
          </cell>
          <cell r="P209">
            <v>1</v>
          </cell>
          <cell r="Q209">
            <v>0.01</v>
          </cell>
          <cell r="R209">
            <v>0</v>
          </cell>
        </row>
        <row r="210">
          <cell r="B210">
            <v>40</v>
          </cell>
          <cell r="C210" t="str">
            <v>Other Investments</v>
          </cell>
          <cell r="G210">
            <v>0</v>
          </cell>
          <cell r="H210">
            <v>0</v>
          </cell>
          <cell r="I210">
            <v>0</v>
          </cell>
          <cell r="J210">
            <v>0</v>
          </cell>
          <cell r="K210">
            <v>0.2</v>
          </cell>
          <cell r="L210">
            <v>0</v>
          </cell>
          <cell r="M210">
            <v>0.2</v>
          </cell>
          <cell r="N210">
            <v>0</v>
          </cell>
          <cell r="O210">
            <v>0</v>
          </cell>
          <cell r="P210">
            <v>1</v>
          </cell>
          <cell r="Q210">
            <v>0.2</v>
          </cell>
          <cell r="R210">
            <v>0</v>
          </cell>
        </row>
        <row r="211">
          <cell r="B211">
            <v>41</v>
          </cell>
          <cell r="C211" t="str">
            <v>Other Tangible Assets</v>
          </cell>
          <cell r="G211">
            <v>0</v>
          </cell>
          <cell r="H211">
            <v>0</v>
          </cell>
          <cell r="I211">
            <v>0</v>
          </cell>
          <cell r="J211">
            <v>0</v>
          </cell>
          <cell r="K211">
            <v>0.2</v>
          </cell>
          <cell r="L211">
            <v>0</v>
          </cell>
          <cell r="M211">
            <v>0.2</v>
          </cell>
          <cell r="N211">
            <v>0</v>
          </cell>
          <cell r="O211">
            <v>0</v>
          </cell>
          <cell r="P211">
            <v>1</v>
          </cell>
          <cell r="Q211">
            <v>0.2</v>
          </cell>
          <cell r="R211">
            <v>0</v>
          </cell>
        </row>
        <row r="212">
          <cell r="B212">
            <v>42</v>
          </cell>
          <cell r="C212" t="str">
            <v>Other</v>
          </cell>
          <cell r="G212">
            <v>0</v>
          </cell>
          <cell r="H212">
            <v>0</v>
          </cell>
          <cell r="I212">
            <v>0</v>
          </cell>
          <cell r="J212">
            <v>0</v>
          </cell>
          <cell r="K212">
            <v>1</v>
          </cell>
          <cell r="L212">
            <v>0</v>
          </cell>
          <cell r="M212">
            <v>1</v>
          </cell>
          <cell r="N212">
            <v>0</v>
          </cell>
          <cell r="O212">
            <v>0</v>
          </cell>
          <cell r="P212">
            <v>1</v>
          </cell>
          <cell r="Q212">
            <v>1</v>
          </cell>
          <cell r="R212">
            <v>0</v>
          </cell>
        </row>
        <row r="214">
          <cell r="B214">
            <v>43</v>
          </cell>
          <cell r="C214" t="str">
            <v>Sub-Totals</v>
          </cell>
          <cell r="G214">
            <v>0</v>
          </cell>
          <cell r="H214">
            <v>0</v>
          </cell>
          <cell r="I214">
            <v>0</v>
          </cell>
          <cell r="J214">
            <v>0</v>
          </cell>
          <cell r="K214">
            <v>0</v>
          </cell>
          <cell r="M214">
            <v>0</v>
          </cell>
          <cell r="Q214">
            <v>0</v>
          </cell>
          <cell r="R214">
            <v>0</v>
          </cell>
        </row>
        <row r="216">
          <cell r="B216">
            <v>44</v>
          </cell>
          <cell r="C216" t="str">
            <v>Multiply: Spread of Risk Factor</v>
          </cell>
          <cell r="K216">
            <v>1.5</v>
          </cell>
          <cell r="L216">
            <v>0</v>
          </cell>
          <cell r="R216">
            <v>1.5</v>
          </cell>
        </row>
        <row r="217">
          <cell r="B217">
            <v>45</v>
          </cell>
          <cell r="C217" t="str">
            <v>Company Totals at</v>
          </cell>
          <cell r="F217">
            <v>40543</v>
          </cell>
          <cell r="G217">
            <v>0</v>
          </cell>
          <cell r="H217">
            <v>0</v>
          </cell>
          <cell r="I217">
            <v>0</v>
          </cell>
          <cell r="J217">
            <v>0</v>
          </cell>
          <cell r="K217">
            <v>0</v>
          </cell>
          <cell r="M217">
            <v>0</v>
          </cell>
          <cell r="Q217">
            <v>0</v>
          </cell>
          <cell r="R217">
            <v>0</v>
          </cell>
          <cell r="S217" t="str">
            <v xml:space="preserve"> = (B1) + (B2)</v>
          </cell>
        </row>
        <row r="218">
          <cell r="N218" t="str">
            <v>Credit to Risk Factors above for:</v>
          </cell>
          <cell r="S218" t="str">
            <v xml:space="preserve">Note: For small insurers predominant in </v>
          </cell>
        </row>
        <row r="219">
          <cell r="B219">
            <v>46</v>
          </cell>
          <cell r="C219" t="str">
            <v>Deferred Acquisition Costs (Non/Life Only)</v>
          </cell>
          <cell r="G219">
            <v>0</v>
          </cell>
          <cell r="N219" t="str">
            <v>Unit Linked</v>
          </cell>
          <cell r="O219" t="str">
            <v>Participatory</v>
          </cell>
          <cell r="P219" t="str">
            <v>PC &amp; Protect.</v>
          </cell>
          <cell r="S219" t="str">
            <v xml:space="preserve">Life/Annuities, the reinsurance dependence </v>
          </cell>
        </row>
        <row r="220">
          <cell r="B220">
            <v>47</v>
          </cell>
          <cell r="C220" t="str">
            <v>Deferred Acquisition Costs (Life Only)</v>
          </cell>
          <cell r="G220">
            <v>0</v>
          </cell>
          <cell r="J220">
            <v>0</v>
          </cell>
          <cell r="K220" t="str">
            <v>Invested Asset Base</v>
          </cell>
          <cell r="N220">
            <v>1</v>
          </cell>
          <cell r="O220">
            <v>0.5</v>
          </cell>
          <cell r="P220">
            <v>0</v>
          </cell>
          <cell r="Q220" t="str">
            <v>Baseline Credit</v>
          </cell>
          <cell r="S220" t="str">
            <v>factor should be increased in accordance</v>
          </cell>
        </row>
        <row r="221">
          <cell r="B221">
            <v>48</v>
          </cell>
          <cell r="N221">
            <v>1</v>
          </cell>
          <cell r="O221">
            <v>0.5</v>
          </cell>
          <cell r="P221">
            <v>0</v>
          </cell>
          <cell r="Q221" t="str">
            <v>Selected Credit</v>
          </cell>
          <cell r="S221" t="str">
            <v>with L/H spread of risk guidelines.</v>
          </cell>
        </row>
        <row r="222">
          <cell r="N222" t="str">
            <v>Unit Linked</v>
          </cell>
          <cell r="O222" t="str">
            <v>Participatory</v>
          </cell>
          <cell r="P222" t="str">
            <v>PC &amp; Protect.</v>
          </cell>
        </row>
        <row r="223">
          <cell r="B223">
            <v>49</v>
          </cell>
          <cell r="J223">
            <v>0</v>
          </cell>
          <cell r="K223" t="str">
            <v>Total Reserves (excludes separate acct)</v>
          </cell>
          <cell r="N223">
            <v>0</v>
          </cell>
          <cell r="O223">
            <v>0</v>
          </cell>
          <cell r="P223">
            <v>1</v>
          </cell>
          <cell r="Q223" t="str">
            <v>Baseline Allocation of Assets Based on Reserves.</v>
          </cell>
        </row>
        <row r="224">
          <cell r="B224">
            <v>50</v>
          </cell>
          <cell r="N224">
            <v>0</v>
          </cell>
          <cell r="O224">
            <v>0</v>
          </cell>
          <cell r="P224">
            <v>1</v>
          </cell>
          <cell r="Q224" t="str">
            <v>Selected Allocation of Assets to Product Type</v>
          </cell>
        </row>
        <row r="227">
          <cell r="B227" t="str">
            <v>Company:</v>
          </cell>
          <cell r="E227" t="str">
            <v>XYZ Sample</v>
          </cell>
          <cell r="I227" t="str">
            <v>Currency:</v>
          </cell>
          <cell r="J227" t="str">
            <v>Euros</v>
          </cell>
          <cell r="S227" t="str">
            <v xml:space="preserve">Page 26 </v>
          </cell>
        </row>
        <row r="228">
          <cell r="B228" t="str">
            <v>AMB #:</v>
          </cell>
          <cell r="E228" t="str">
            <v>99999</v>
          </cell>
          <cell r="I228" t="str">
            <v>Denomination:</v>
          </cell>
          <cell r="J228" t="str">
            <v>(000)s</v>
          </cell>
        </row>
        <row r="229">
          <cell r="B229" t="str">
            <v>Analyst:</v>
          </cell>
          <cell r="E229" t="str">
            <v xml:space="preserve"> </v>
          </cell>
        </row>
        <row r="230">
          <cell r="J230" t="str">
            <v>INVESTMENT RISK</v>
          </cell>
        </row>
        <row r="231">
          <cell r="J231">
            <v>40908</v>
          </cell>
        </row>
        <row r="232">
          <cell r="N232" t="str">
            <v>Percent</v>
          </cell>
          <cell r="O232" t="str">
            <v>Percent</v>
          </cell>
          <cell r="P232" t="str">
            <v>Percent</v>
          </cell>
        </row>
        <row r="233">
          <cell r="K233" t="str">
            <v>Baseline</v>
          </cell>
          <cell r="L233" t="str">
            <v>Adjustment</v>
          </cell>
          <cell r="M233" t="str">
            <v>Total</v>
          </cell>
          <cell r="N233" t="str">
            <v>of asset</v>
          </cell>
          <cell r="O233" t="str">
            <v>of asset</v>
          </cell>
          <cell r="P233" t="str">
            <v>of asset</v>
          </cell>
          <cell r="Q233" t="str">
            <v>Final</v>
          </cell>
        </row>
        <row r="234">
          <cell r="B234" t="str">
            <v xml:space="preserve">   Bonds at</v>
          </cell>
          <cell r="E234">
            <v>40908</v>
          </cell>
          <cell r="G234" t="str">
            <v>Statement Value</v>
          </cell>
          <cell r="H234" t="str">
            <v>Market Value</v>
          </cell>
          <cell r="I234" t="str">
            <v>Adjustment</v>
          </cell>
          <cell r="J234" t="str">
            <v>Total</v>
          </cell>
          <cell r="K234" t="str">
            <v>Asset Risk Factor (%)</v>
          </cell>
          <cell r="L234" t="str">
            <v>to Asset Risk Factor</v>
          </cell>
          <cell r="M234" t="str">
            <v>Asset Risk Factor</v>
          </cell>
          <cell r="N234" t="str">
            <v>dedicated to Unit Linked</v>
          </cell>
          <cell r="O234" t="str">
            <v>dedicated to Partici-patory</v>
          </cell>
          <cell r="P234" t="str">
            <v>dedicated to PC &amp; Protection</v>
          </cell>
          <cell r="Q234" t="str">
            <v>Asset Risk Factor</v>
          </cell>
          <cell r="R234" t="str">
            <v>Adjusted Required Capital</v>
          </cell>
          <cell r="S234" t="str">
            <v>Explanation of Adjustments</v>
          </cell>
        </row>
        <row r="235">
          <cell r="B235">
            <v>1</v>
          </cell>
          <cell r="C235" t="str">
            <v>Global Rating AAA</v>
          </cell>
          <cell r="G235">
            <v>0</v>
          </cell>
          <cell r="H235">
            <v>0</v>
          </cell>
          <cell r="I235">
            <v>0</v>
          </cell>
          <cell r="J235">
            <v>0</v>
          </cell>
          <cell r="K235">
            <v>2E-3</v>
          </cell>
          <cell r="L235">
            <v>0</v>
          </cell>
          <cell r="M235">
            <v>2E-3</v>
          </cell>
          <cell r="N235">
            <v>0</v>
          </cell>
          <cell r="O235">
            <v>0</v>
          </cell>
          <cell r="P235">
            <v>1</v>
          </cell>
          <cell r="Q235">
            <v>2E-3</v>
          </cell>
          <cell r="R235">
            <v>0</v>
          </cell>
        </row>
        <row r="236">
          <cell r="B236">
            <v>2</v>
          </cell>
          <cell r="C236" t="str">
            <v>Global Rating AA+, AA, AA-</v>
          </cell>
          <cell r="G236">
            <v>0</v>
          </cell>
          <cell r="H236">
            <v>0</v>
          </cell>
          <cell r="I236">
            <v>0</v>
          </cell>
          <cell r="J236">
            <v>0</v>
          </cell>
          <cell r="K236">
            <v>5.0000000000000001E-3</v>
          </cell>
          <cell r="L236">
            <v>0</v>
          </cell>
          <cell r="M236">
            <v>5.0000000000000001E-3</v>
          </cell>
          <cell r="N236">
            <v>0</v>
          </cell>
          <cell r="O236">
            <v>0</v>
          </cell>
          <cell r="P236">
            <v>1</v>
          </cell>
          <cell r="Q236">
            <v>5.0000000000000001E-3</v>
          </cell>
          <cell r="R236">
            <v>0</v>
          </cell>
        </row>
        <row r="237">
          <cell r="B237">
            <v>3</v>
          </cell>
          <cell r="C237" t="str">
            <v>Global Rating A+, A, &amp; A-</v>
          </cell>
          <cell r="G237">
            <v>0</v>
          </cell>
          <cell r="H237">
            <v>0</v>
          </cell>
          <cell r="I237">
            <v>0</v>
          </cell>
          <cell r="J237">
            <v>0</v>
          </cell>
          <cell r="K237">
            <v>0.01</v>
          </cell>
          <cell r="L237">
            <v>0</v>
          </cell>
          <cell r="M237">
            <v>0.01</v>
          </cell>
          <cell r="N237">
            <v>0</v>
          </cell>
          <cell r="O237">
            <v>0</v>
          </cell>
          <cell r="P237">
            <v>1</v>
          </cell>
          <cell r="Q237">
            <v>0.01</v>
          </cell>
          <cell r="R237">
            <v>0</v>
          </cell>
        </row>
        <row r="238">
          <cell r="B238">
            <v>4</v>
          </cell>
          <cell r="C238" t="str">
            <v xml:space="preserve">Global Rating BBB+, BBB, BBB- </v>
          </cell>
          <cell r="G238">
            <v>0</v>
          </cell>
          <cell r="H238">
            <v>0</v>
          </cell>
          <cell r="I238">
            <v>0</v>
          </cell>
          <cell r="J238">
            <v>0</v>
          </cell>
          <cell r="K238">
            <v>0.02</v>
          </cell>
          <cell r="L238">
            <v>0</v>
          </cell>
          <cell r="M238">
            <v>0.02</v>
          </cell>
          <cell r="N238">
            <v>0</v>
          </cell>
          <cell r="O238">
            <v>0</v>
          </cell>
          <cell r="P238">
            <v>1</v>
          </cell>
          <cell r="Q238">
            <v>0.02</v>
          </cell>
          <cell r="R238">
            <v>0</v>
          </cell>
        </row>
        <row r="239">
          <cell r="B239">
            <v>5</v>
          </cell>
          <cell r="C239" t="str">
            <v xml:space="preserve">Global Rating BB+, BB, BB- </v>
          </cell>
          <cell r="G239">
            <v>0</v>
          </cell>
          <cell r="H239">
            <v>0</v>
          </cell>
          <cell r="I239">
            <v>0</v>
          </cell>
          <cell r="J239">
            <v>0</v>
          </cell>
          <cell r="K239">
            <v>0.04</v>
          </cell>
          <cell r="L239">
            <v>0</v>
          </cell>
          <cell r="M239">
            <v>0.04</v>
          </cell>
          <cell r="N239">
            <v>0</v>
          </cell>
          <cell r="O239">
            <v>0</v>
          </cell>
          <cell r="P239">
            <v>1</v>
          </cell>
          <cell r="Q239">
            <v>0.04</v>
          </cell>
          <cell r="R239">
            <v>0</v>
          </cell>
        </row>
        <row r="240">
          <cell r="B240">
            <v>6</v>
          </cell>
          <cell r="C240" t="str">
            <v xml:space="preserve">Global Rating B+, B, B- </v>
          </cell>
          <cell r="G240">
            <v>0</v>
          </cell>
          <cell r="H240">
            <v>0</v>
          </cell>
          <cell r="I240">
            <v>0</v>
          </cell>
          <cell r="J240">
            <v>0</v>
          </cell>
          <cell r="K240">
            <v>4.4999999999999998E-2</v>
          </cell>
          <cell r="L240">
            <v>0</v>
          </cell>
          <cell r="M240">
            <v>4.4999999999999998E-2</v>
          </cell>
          <cell r="N240">
            <v>0</v>
          </cell>
          <cell r="O240">
            <v>0</v>
          </cell>
          <cell r="P240">
            <v>1</v>
          </cell>
          <cell r="Q240">
            <v>4.4999999999999998E-2</v>
          </cell>
          <cell r="R240">
            <v>0</v>
          </cell>
        </row>
        <row r="241">
          <cell r="B241">
            <v>7</v>
          </cell>
          <cell r="C241" t="str">
            <v xml:space="preserve">Global Rating CCC, CC, C </v>
          </cell>
          <cell r="G241">
            <v>0</v>
          </cell>
          <cell r="H241">
            <v>0</v>
          </cell>
          <cell r="I241">
            <v>0</v>
          </cell>
          <cell r="J241">
            <v>0</v>
          </cell>
          <cell r="K241">
            <v>0.1</v>
          </cell>
          <cell r="L241">
            <v>0</v>
          </cell>
          <cell r="M241">
            <v>0.1</v>
          </cell>
          <cell r="N241">
            <v>0</v>
          </cell>
          <cell r="O241">
            <v>0</v>
          </cell>
          <cell r="P241">
            <v>1</v>
          </cell>
          <cell r="Q241">
            <v>0.1</v>
          </cell>
          <cell r="R241">
            <v>0</v>
          </cell>
        </row>
        <row r="242">
          <cell r="B242">
            <v>8</v>
          </cell>
          <cell r="C242" t="str">
            <v xml:space="preserve">Global Rating D (in/near default) </v>
          </cell>
          <cell r="G242">
            <v>0</v>
          </cell>
          <cell r="H242">
            <v>0</v>
          </cell>
          <cell r="I242">
            <v>0</v>
          </cell>
          <cell r="J242">
            <v>0</v>
          </cell>
          <cell r="K242">
            <v>0.3</v>
          </cell>
          <cell r="L242">
            <v>0</v>
          </cell>
          <cell r="M242">
            <v>0.3</v>
          </cell>
          <cell r="N242">
            <v>0</v>
          </cell>
          <cell r="O242">
            <v>0</v>
          </cell>
          <cell r="P242">
            <v>1</v>
          </cell>
          <cell r="Q242">
            <v>0.3</v>
          </cell>
          <cell r="R242">
            <v>0</v>
          </cell>
        </row>
        <row r="243">
          <cell r="B243">
            <v>9</v>
          </cell>
          <cell r="C243" t="str">
            <v>Non Rated</v>
          </cell>
          <cell r="G243">
            <v>0</v>
          </cell>
          <cell r="H243">
            <v>0</v>
          </cell>
          <cell r="I243">
            <v>0</v>
          </cell>
          <cell r="J243">
            <v>0</v>
          </cell>
          <cell r="K243">
            <v>0.5</v>
          </cell>
          <cell r="L243">
            <v>0</v>
          </cell>
          <cell r="M243">
            <v>0.5</v>
          </cell>
          <cell r="N243">
            <v>0</v>
          </cell>
          <cell r="O243">
            <v>0</v>
          </cell>
          <cell r="P243">
            <v>1</v>
          </cell>
          <cell r="Q243">
            <v>0.5</v>
          </cell>
          <cell r="R243">
            <v>0</v>
          </cell>
        </row>
        <row r="244">
          <cell r="B244">
            <v>10</v>
          </cell>
          <cell r="C244" t="str">
            <v>Affiliated</v>
          </cell>
          <cell r="G244">
            <v>0</v>
          </cell>
          <cell r="H244">
            <v>0</v>
          </cell>
          <cell r="I244">
            <v>0</v>
          </cell>
          <cell r="J244">
            <v>0</v>
          </cell>
          <cell r="K244">
            <v>1</v>
          </cell>
          <cell r="L244">
            <v>0</v>
          </cell>
          <cell r="M244">
            <v>1</v>
          </cell>
          <cell r="N244">
            <v>0</v>
          </cell>
          <cell r="O244">
            <v>0</v>
          </cell>
          <cell r="P244">
            <v>1</v>
          </cell>
          <cell r="Q244">
            <v>1</v>
          </cell>
          <cell r="R244">
            <v>0</v>
          </cell>
        </row>
        <row r="245">
          <cell r="B245">
            <v>11</v>
          </cell>
          <cell r="C245" t="str">
            <v>Other</v>
          </cell>
          <cell r="G245">
            <v>0</v>
          </cell>
          <cell r="H245">
            <v>0</v>
          </cell>
          <cell r="I245">
            <v>0</v>
          </cell>
          <cell r="J245">
            <v>0</v>
          </cell>
          <cell r="K245">
            <v>1</v>
          </cell>
          <cell r="L245">
            <v>0</v>
          </cell>
          <cell r="M245">
            <v>1</v>
          </cell>
          <cell r="N245">
            <v>0</v>
          </cell>
          <cell r="O245">
            <v>0</v>
          </cell>
          <cell r="P245">
            <v>1</v>
          </cell>
          <cell r="Q245">
            <v>1</v>
          </cell>
          <cell r="R245">
            <v>0</v>
          </cell>
        </row>
        <row r="246">
          <cell r="B246">
            <v>12</v>
          </cell>
          <cell r="E246" t="str">
            <v>Total Bonds</v>
          </cell>
          <cell r="G246">
            <v>0</v>
          </cell>
          <cell r="H246">
            <v>0</v>
          </cell>
          <cell r="I246">
            <v>0</v>
          </cell>
          <cell r="J246">
            <v>0</v>
          </cell>
          <cell r="K246">
            <v>0</v>
          </cell>
          <cell r="M246">
            <v>0</v>
          </cell>
          <cell r="Q246">
            <v>0</v>
          </cell>
          <cell r="R246">
            <v>0</v>
          </cell>
        </row>
        <row r="248">
          <cell r="B248" t="str">
            <v>Preferred Stocks at</v>
          </cell>
          <cell r="F248">
            <v>40908</v>
          </cell>
        </row>
        <row r="249">
          <cell r="B249">
            <v>13</v>
          </cell>
          <cell r="C249" t="str">
            <v>Non-Affiliated (Public)</v>
          </cell>
          <cell r="G249">
            <v>0</v>
          </cell>
          <cell r="H249">
            <v>0</v>
          </cell>
          <cell r="I249">
            <v>0</v>
          </cell>
          <cell r="J249">
            <v>0</v>
          </cell>
          <cell r="K249">
            <v>2E-3</v>
          </cell>
          <cell r="L249">
            <v>0</v>
          </cell>
          <cell r="M249">
            <v>2E-3</v>
          </cell>
          <cell r="N249">
            <v>0</v>
          </cell>
          <cell r="O249">
            <v>0</v>
          </cell>
          <cell r="P249">
            <v>1</v>
          </cell>
          <cell r="Q249">
            <v>2E-3</v>
          </cell>
          <cell r="R249">
            <v>0</v>
          </cell>
        </row>
        <row r="250">
          <cell r="B250">
            <v>14</v>
          </cell>
          <cell r="C250" t="str">
            <v>Non-Affil (Public) w/Global Rating AA+, AA, AA-</v>
          </cell>
          <cell r="G250">
            <v>0</v>
          </cell>
          <cell r="H250">
            <v>0</v>
          </cell>
          <cell r="I250">
            <v>0</v>
          </cell>
          <cell r="J250">
            <v>0</v>
          </cell>
          <cell r="K250">
            <v>5.0000000000000001E-3</v>
          </cell>
          <cell r="L250">
            <v>0</v>
          </cell>
          <cell r="M250">
            <v>5.0000000000000001E-3</v>
          </cell>
          <cell r="N250">
            <v>0</v>
          </cell>
          <cell r="O250">
            <v>0</v>
          </cell>
          <cell r="P250">
            <v>1</v>
          </cell>
          <cell r="Q250">
            <v>5.0000000000000001E-3</v>
          </cell>
          <cell r="R250">
            <v>0</v>
          </cell>
        </row>
        <row r="251">
          <cell r="B251">
            <v>15</v>
          </cell>
          <cell r="C251" t="str">
            <v>Non-Affil (Public) w/Global Rating A+, A, &amp; A-</v>
          </cell>
          <cell r="G251">
            <v>0</v>
          </cell>
          <cell r="H251">
            <v>0</v>
          </cell>
          <cell r="I251">
            <v>0</v>
          </cell>
          <cell r="J251">
            <v>0</v>
          </cell>
          <cell r="K251">
            <v>0.01</v>
          </cell>
          <cell r="L251">
            <v>0</v>
          </cell>
          <cell r="M251">
            <v>0.01</v>
          </cell>
          <cell r="N251">
            <v>0</v>
          </cell>
          <cell r="O251">
            <v>0</v>
          </cell>
          <cell r="P251">
            <v>1</v>
          </cell>
          <cell r="Q251">
            <v>0.01</v>
          </cell>
          <cell r="R251">
            <v>0</v>
          </cell>
        </row>
        <row r="252">
          <cell r="B252">
            <v>16</v>
          </cell>
          <cell r="C252" t="str">
            <v>Non-Affil (Public) w/Global Rating BBB+, BBB, BBB-</v>
          </cell>
          <cell r="G252">
            <v>0</v>
          </cell>
          <cell r="H252">
            <v>0</v>
          </cell>
          <cell r="I252">
            <v>0</v>
          </cell>
          <cell r="J252">
            <v>0</v>
          </cell>
          <cell r="K252">
            <v>0.02</v>
          </cell>
          <cell r="L252">
            <v>0</v>
          </cell>
          <cell r="M252">
            <v>0.02</v>
          </cell>
          <cell r="N252">
            <v>0</v>
          </cell>
          <cell r="O252">
            <v>0</v>
          </cell>
          <cell r="P252">
            <v>1</v>
          </cell>
          <cell r="Q252">
            <v>0.02</v>
          </cell>
          <cell r="R252">
            <v>0</v>
          </cell>
        </row>
        <row r="253">
          <cell r="B253">
            <v>17</v>
          </cell>
          <cell r="C253" t="str">
            <v>Non-Affil (Public) w/Global Rating BB+, BB, BB-</v>
          </cell>
          <cell r="G253">
            <v>0</v>
          </cell>
          <cell r="H253">
            <v>0</v>
          </cell>
          <cell r="I253">
            <v>0</v>
          </cell>
          <cell r="J253">
            <v>0</v>
          </cell>
          <cell r="K253">
            <v>0.04</v>
          </cell>
          <cell r="L253">
            <v>0</v>
          </cell>
          <cell r="M253">
            <v>0.04</v>
          </cell>
          <cell r="N253">
            <v>0</v>
          </cell>
          <cell r="O253">
            <v>0</v>
          </cell>
          <cell r="P253">
            <v>1</v>
          </cell>
          <cell r="Q253">
            <v>0.04</v>
          </cell>
          <cell r="R253">
            <v>0</v>
          </cell>
        </row>
        <row r="254">
          <cell r="B254">
            <v>18</v>
          </cell>
          <cell r="C254" t="str">
            <v>Non-Affil (Public) w/Global Rating B+, B, B-</v>
          </cell>
          <cell r="G254">
            <v>0</v>
          </cell>
          <cell r="H254">
            <v>0</v>
          </cell>
          <cell r="I254">
            <v>0</v>
          </cell>
          <cell r="J254">
            <v>0</v>
          </cell>
          <cell r="K254">
            <v>4.4999999999999998E-2</v>
          </cell>
          <cell r="L254">
            <v>0</v>
          </cell>
          <cell r="M254">
            <v>4.4999999999999998E-2</v>
          </cell>
          <cell r="N254">
            <v>0</v>
          </cell>
          <cell r="O254">
            <v>0</v>
          </cell>
          <cell r="P254">
            <v>1</v>
          </cell>
          <cell r="Q254">
            <v>4.4999999999999998E-2</v>
          </cell>
          <cell r="R254">
            <v>0</v>
          </cell>
        </row>
        <row r="255">
          <cell r="B255">
            <v>19</v>
          </cell>
          <cell r="C255" t="str">
            <v>Non-Affil (Public) w/Global Rating CCC, CC, C</v>
          </cell>
          <cell r="G255">
            <v>0</v>
          </cell>
          <cell r="H255">
            <v>0</v>
          </cell>
          <cell r="I255">
            <v>0</v>
          </cell>
          <cell r="J255">
            <v>0</v>
          </cell>
          <cell r="K255">
            <v>0.1</v>
          </cell>
          <cell r="L255">
            <v>0</v>
          </cell>
          <cell r="M255">
            <v>0.1</v>
          </cell>
          <cell r="N255">
            <v>0</v>
          </cell>
          <cell r="O255">
            <v>0</v>
          </cell>
          <cell r="P255">
            <v>1</v>
          </cell>
          <cell r="Q255">
            <v>0.1</v>
          </cell>
          <cell r="R255">
            <v>0</v>
          </cell>
        </row>
        <row r="256">
          <cell r="B256">
            <v>20</v>
          </cell>
          <cell r="C256" t="str">
            <v xml:space="preserve">Non-Affil (Public) w/Global Rating D (in/near default) </v>
          </cell>
          <cell r="G256">
            <v>0</v>
          </cell>
          <cell r="H256">
            <v>0</v>
          </cell>
          <cell r="I256">
            <v>0</v>
          </cell>
          <cell r="J256">
            <v>0</v>
          </cell>
          <cell r="K256">
            <v>0.3</v>
          </cell>
          <cell r="L256">
            <v>0</v>
          </cell>
          <cell r="M256">
            <v>0.3</v>
          </cell>
          <cell r="N256">
            <v>0</v>
          </cell>
          <cell r="O256">
            <v>0</v>
          </cell>
          <cell r="P256">
            <v>1</v>
          </cell>
          <cell r="Q256">
            <v>0.3</v>
          </cell>
          <cell r="R256">
            <v>0</v>
          </cell>
        </row>
        <row r="257">
          <cell r="B257">
            <v>21</v>
          </cell>
          <cell r="C257" t="str">
            <v>Non-Affiliated (Private)</v>
          </cell>
          <cell r="G257">
            <v>0</v>
          </cell>
          <cell r="H257">
            <v>0</v>
          </cell>
          <cell r="I257">
            <v>0</v>
          </cell>
          <cell r="J257">
            <v>0</v>
          </cell>
          <cell r="K257">
            <v>1</v>
          </cell>
          <cell r="L257">
            <v>0</v>
          </cell>
          <cell r="M257">
            <v>1</v>
          </cell>
          <cell r="N257">
            <v>0</v>
          </cell>
          <cell r="O257">
            <v>0</v>
          </cell>
          <cell r="P257">
            <v>1</v>
          </cell>
          <cell r="Q257">
            <v>1</v>
          </cell>
          <cell r="R257">
            <v>0</v>
          </cell>
        </row>
        <row r="258">
          <cell r="B258">
            <v>22</v>
          </cell>
          <cell r="C258" t="str">
            <v>Affiliated (Public)</v>
          </cell>
          <cell r="G258">
            <v>0</v>
          </cell>
          <cell r="H258">
            <v>0</v>
          </cell>
          <cell r="I258">
            <v>0</v>
          </cell>
          <cell r="J258">
            <v>0</v>
          </cell>
          <cell r="K258">
            <v>0.15</v>
          </cell>
          <cell r="L258">
            <v>0</v>
          </cell>
          <cell r="M258">
            <v>0.15</v>
          </cell>
          <cell r="N258">
            <v>0</v>
          </cell>
          <cell r="O258">
            <v>0</v>
          </cell>
          <cell r="P258">
            <v>1</v>
          </cell>
          <cell r="Q258">
            <v>0.15</v>
          </cell>
          <cell r="R258">
            <v>0</v>
          </cell>
        </row>
        <row r="259">
          <cell r="B259">
            <v>23</v>
          </cell>
          <cell r="C259" t="str">
            <v>Affiliated (Private)</v>
          </cell>
          <cell r="G259">
            <v>0</v>
          </cell>
          <cell r="H259">
            <v>0</v>
          </cell>
          <cell r="I259">
            <v>0</v>
          </cell>
          <cell r="J259">
            <v>0</v>
          </cell>
          <cell r="K259">
            <v>1</v>
          </cell>
          <cell r="L259">
            <v>0</v>
          </cell>
          <cell r="M259">
            <v>1</v>
          </cell>
          <cell r="N259">
            <v>0</v>
          </cell>
          <cell r="O259">
            <v>0</v>
          </cell>
          <cell r="P259">
            <v>1</v>
          </cell>
          <cell r="Q259">
            <v>1</v>
          </cell>
          <cell r="R259">
            <v>0</v>
          </cell>
        </row>
        <row r="260">
          <cell r="B260">
            <v>24</v>
          </cell>
          <cell r="E260" t="str">
            <v>Total Preferred Stocks</v>
          </cell>
          <cell r="G260">
            <v>0</v>
          </cell>
          <cell r="H260">
            <v>0</v>
          </cell>
          <cell r="I260">
            <v>0</v>
          </cell>
          <cell r="J260">
            <v>0</v>
          </cell>
          <cell r="K260">
            <v>0</v>
          </cell>
          <cell r="M260">
            <v>0</v>
          </cell>
          <cell r="Q260">
            <v>0</v>
          </cell>
          <cell r="R260">
            <v>0</v>
          </cell>
        </row>
        <row r="262">
          <cell r="B262" t="str">
            <v>Common Stocks at</v>
          </cell>
          <cell r="F262">
            <v>40908</v>
          </cell>
        </row>
        <row r="263">
          <cell r="B263">
            <v>25</v>
          </cell>
          <cell r="C263" t="str">
            <v>Non-Affiliated (Public)</v>
          </cell>
          <cell r="G263">
            <v>0</v>
          </cell>
          <cell r="H263">
            <v>0</v>
          </cell>
          <cell r="I263">
            <v>0</v>
          </cell>
          <cell r="J263">
            <v>0</v>
          </cell>
          <cell r="K263">
            <v>0.15</v>
          </cell>
          <cell r="L263">
            <v>0</v>
          </cell>
          <cell r="M263">
            <v>0.15</v>
          </cell>
          <cell r="N263">
            <v>0</v>
          </cell>
          <cell r="O263">
            <v>0</v>
          </cell>
          <cell r="P263">
            <v>1</v>
          </cell>
          <cell r="Q263">
            <v>0.15</v>
          </cell>
          <cell r="R263">
            <v>0</v>
          </cell>
        </row>
        <row r="264">
          <cell r="B264">
            <v>26</v>
          </cell>
          <cell r="C264" t="str">
            <v>Non-Affiliated (Private)</v>
          </cell>
          <cell r="G264">
            <v>0</v>
          </cell>
          <cell r="H264">
            <v>0</v>
          </cell>
          <cell r="I264">
            <v>0</v>
          </cell>
          <cell r="J264">
            <v>0</v>
          </cell>
          <cell r="K264">
            <v>1</v>
          </cell>
          <cell r="L264">
            <v>0</v>
          </cell>
          <cell r="M264">
            <v>1</v>
          </cell>
          <cell r="N264">
            <v>0</v>
          </cell>
          <cell r="O264">
            <v>0</v>
          </cell>
          <cell r="P264">
            <v>1</v>
          </cell>
          <cell r="Q264">
            <v>1</v>
          </cell>
          <cell r="R264">
            <v>0</v>
          </cell>
        </row>
        <row r="265">
          <cell r="B265">
            <v>27</v>
          </cell>
          <cell r="C265" t="str">
            <v>Mutual Funds</v>
          </cell>
          <cell r="G265">
            <v>0</v>
          </cell>
          <cell r="H265">
            <v>0</v>
          </cell>
          <cell r="I265">
            <v>0</v>
          </cell>
          <cell r="J265">
            <v>0</v>
          </cell>
          <cell r="K265">
            <v>0.15</v>
          </cell>
          <cell r="L265">
            <v>0</v>
          </cell>
          <cell r="M265">
            <v>0.15</v>
          </cell>
          <cell r="N265">
            <v>0</v>
          </cell>
          <cell r="O265">
            <v>0</v>
          </cell>
          <cell r="P265">
            <v>1</v>
          </cell>
          <cell r="Q265">
            <v>0.15</v>
          </cell>
          <cell r="R265">
            <v>0</v>
          </cell>
        </row>
        <row r="266">
          <cell r="B266">
            <v>28</v>
          </cell>
          <cell r="C266" t="str">
            <v>Affiliated (Public)</v>
          </cell>
          <cell r="G266">
            <v>0</v>
          </cell>
          <cell r="H266">
            <v>0</v>
          </cell>
          <cell r="I266">
            <v>0</v>
          </cell>
          <cell r="J266">
            <v>0</v>
          </cell>
          <cell r="K266">
            <v>0.15</v>
          </cell>
          <cell r="L266">
            <v>0</v>
          </cell>
          <cell r="M266">
            <v>0.15</v>
          </cell>
          <cell r="N266">
            <v>0</v>
          </cell>
          <cell r="O266">
            <v>0</v>
          </cell>
          <cell r="P266">
            <v>1</v>
          </cell>
          <cell r="Q266">
            <v>0.15</v>
          </cell>
          <cell r="R266">
            <v>0</v>
          </cell>
        </row>
        <row r="267">
          <cell r="B267">
            <v>29</v>
          </cell>
          <cell r="C267" t="str">
            <v>Affiliated (Private)</v>
          </cell>
          <cell r="G267">
            <v>0</v>
          </cell>
          <cell r="H267">
            <v>0</v>
          </cell>
          <cell r="I267">
            <v>0</v>
          </cell>
          <cell r="J267">
            <v>0</v>
          </cell>
          <cell r="K267">
            <v>1</v>
          </cell>
          <cell r="L267">
            <v>0</v>
          </cell>
          <cell r="M267">
            <v>1</v>
          </cell>
          <cell r="N267">
            <v>0</v>
          </cell>
          <cell r="O267">
            <v>0</v>
          </cell>
          <cell r="P267">
            <v>1</v>
          </cell>
          <cell r="Q267">
            <v>1</v>
          </cell>
          <cell r="R267">
            <v>0</v>
          </cell>
        </row>
        <row r="268">
          <cell r="B268">
            <v>30</v>
          </cell>
          <cell r="E268" t="str">
            <v>Total Common Stocks</v>
          </cell>
          <cell r="G268">
            <v>0</v>
          </cell>
          <cell r="H268">
            <v>0</v>
          </cell>
          <cell r="I268">
            <v>0</v>
          </cell>
          <cell r="J268">
            <v>0</v>
          </cell>
          <cell r="K268">
            <v>0</v>
          </cell>
          <cell r="M268">
            <v>0</v>
          </cell>
          <cell r="Q268">
            <v>0</v>
          </cell>
          <cell r="R268">
            <v>0</v>
          </cell>
        </row>
        <row r="271">
          <cell r="B271">
            <v>31</v>
          </cell>
          <cell r="C271" t="str">
            <v>Mortgage Loans at</v>
          </cell>
          <cell r="F271">
            <v>40908</v>
          </cell>
          <cell r="G271">
            <v>0</v>
          </cell>
          <cell r="H271">
            <v>0</v>
          </cell>
          <cell r="I271">
            <v>0</v>
          </cell>
          <cell r="J271">
            <v>0</v>
          </cell>
          <cell r="K271">
            <v>0.05</v>
          </cell>
          <cell r="L271">
            <v>0</v>
          </cell>
          <cell r="M271">
            <v>0.05</v>
          </cell>
          <cell r="N271">
            <v>0</v>
          </cell>
          <cell r="O271">
            <v>0</v>
          </cell>
          <cell r="P271">
            <v>1</v>
          </cell>
          <cell r="Q271">
            <v>0.05</v>
          </cell>
          <cell r="R271">
            <v>0</v>
          </cell>
        </row>
        <row r="274">
          <cell r="B274" t="str">
            <v>Real Estate at</v>
          </cell>
          <cell r="F274">
            <v>40908</v>
          </cell>
        </row>
        <row r="275">
          <cell r="B275">
            <v>32</v>
          </cell>
          <cell r="C275" t="str">
            <v>Company-Occupied (net of encumbrances)</v>
          </cell>
          <cell r="G275">
            <v>0</v>
          </cell>
          <cell r="H275">
            <v>0</v>
          </cell>
          <cell r="I275">
            <v>0</v>
          </cell>
          <cell r="J275">
            <v>0</v>
          </cell>
          <cell r="K275">
            <v>0.1</v>
          </cell>
          <cell r="L275">
            <v>0</v>
          </cell>
          <cell r="M275">
            <v>0.1</v>
          </cell>
          <cell r="N275">
            <v>0</v>
          </cell>
          <cell r="O275">
            <v>0</v>
          </cell>
          <cell r="P275">
            <v>1</v>
          </cell>
          <cell r="Q275">
            <v>0.1</v>
          </cell>
          <cell r="R275">
            <v>0</v>
          </cell>
        </row>
        <row r="276">
          <cell r="B276">
            <v>33</v>
          </cell>
          <cell r="D276" t="str">
            <v>Encumbrances</v>
          </cell>
          <cell r="G276">
            <v>0</v>
          </cell>
          <cell r="H276">
            <v>0</v>
          </cell>
          <cell r="I276">
            <v>0</v>
          </cell>
          <cell r="J276">
            <v>0</v>
          </cell>
          <cell r="K276">
            <v>0.1</v>
          </cell>
          <cell r="L276">
            <v>0</v>
          </cell>
          <cell r="M276">
            <v>0.1</v>
          </cell>
          <cell r="N276">
            <v>0</v>
          </cell>
          <cell r="O276">
            <v>0</v>
          </cell>
          <cell r="P276">
            <v>1</v>
          </cell>
          <cell r="Q276">
            <v>0.1</v>
          </cell>
          <cell r="R276">
            <v>0</v>
          </cell>
        </row>
        <row r="277">
          <cell r="B277">
            <v>34</v>
          </cell>
          <cell r="C277" t="str">
            <v>Investments (net of encumbrances)</v>
          </cell>
          <cell r="G277">
            <v>0</v>
          </cell>
          <cell r="H277">
            <v>0</v>
          </cell>
          <cell r="I277">
            <v>0</v>
          </cell>
          <cell r="J277">
            <v>0</v>
          </cell>
          <cell r="K277">
            <v>0.2</v>
          </cell>
          <cell r="L277">
            <v>0</v>
          </cell>
          <cell r="M277">
            <v>0.2</v>
          </cell>
          <cell r="N277">
            <v>0</v>
          </cell>
          <cell r="O277">
            <v>0</v>
          </cell>
          <cell r="P277">
            <v>1</v>
          </cell>
          <cell r="Q277">
            <v>0.2</v>
          </cell>
          <cell r="R277">
            <v>0</v>
          </cell>
        </row>
        <row r="278">
          <cell r="B278">
            <v>35</v>
          </cell>
          <cell r="D278" t="str">
            <v>Encumbrances</v>
          </cell>
          <cell r="G278">
            <v>0</v>
          </cell>
          <cell r="H278">
            <v>0</v>
          </cell>
          <cell r="I278">
            <v>0</v>
          </cell>
          <cell r="J278">
            <v>0</v>
          </cell>
          <cell r="K278">
            <v>0.2</v>
          </cell>
          <cell r="L278">
            <v>0</v>
          </cell>
          <cell r="M278">
            <v>0.2</v>
          </cell>
          <cell r="N278">
            <v>0</v>
          </cell>
          <cell r="O278">
            <v>0</v>
          </cell>
          <cell r="P278">
            <v>1</v>
          </cell>
          <cell r="Q278">
            <v>0.2</v>
          </cell>
          <cell r="R278">
            <v>0</v>
          </cell>
        </row>
        <row r="279">
          <cell r="B279">
            <v>36</v>
          </cell>
          <cell r="E279" t="str">
            <v>Total Real Estate</v>
          </cell>
          <cell r="G279">
            <v>0</v>
          </cell>
          <cell r="H279">
            <v>0</v>
          </cell>
          <cell r="I279">
            <v>0</v>
          </cell>
          <cell r="J279">
            <v>0</v>
          </cell>
          <cell r="K279">
            <v>0</v>
          </cell>
          <cell r="M279">
            <v>0</v>
          </cell>
          <cell r="Q279">
            <v>0</v>
          </cell>
          <cell r="R279">
            <v>0</v>
          </cell>
        </row>
        <row r="281">
          <cell r="B281" t="str">
            <v>Other Assets at</v>
          </cell>
          <cell r="F281">
            <v>40908</v>
          </cell>
        </row>
        <row r="282">
          <cell r="B282">
            <v>37</v>
          </cell>
          <cell r="C282" t="str">
            <v>Other Loans</v>
          </cell>
          <cell r="G282">
            <v>0</v>
          </cell>
          <cell r="H282">
            <v>0</v>
          </cell>
          <cell r="I282">
            <v>0</v>
          </cell>
          <cell r="J282">
            <v>0</v>
          </cell>
          <cell r="K282">
            <v>0.05</v>
          </cell>
          <cell r="L282">
            <v>0</v>
          </cell>
          <cell r="M282">
            <v>0.05</v>
          </cell>
          <cell r="N282">
            <v>0</v>
          </cell>
          <cell r="O282">
            <v>0</v>
          </cell>
          <cell r="P282">
            <v>1</v>
          </cell>
          <cell r="Q282">
            <v>0.05</v>
          </cell>
          <cell r="R282">
            <v>0</v>
          </cell>
        </row>
        <row r="283">
          <cell r="B283">
            <v>38</v>
          </cell>
          <cell r="C283" t="str">
            <v>Cash &amp; Cash Equivalents</v>
          </cell>
          <cell r="G283">
            <v>0</v>
          </cell>
          <cell r="H283">
            <v>0</v>
          </cell>
          <cell r="I283">
            <v>0</v>
          </cell>
          <cell r="J283">
            <v>0</v>
          </cell>
          <cell r="K283">
            <v>3.0000000000000001E-3</v>
          </cell>
          <cell r="L283">
            <v>0</v>
          </cell>
          <cell r="M283">
            <v>3.0000000000000001E-3</v>
          </cell>
          <cell r="N283">
            <v>0</v>
          </cell>
          <cell r="O283">
            <v>0</v>
          </cell>
          <cell r="P283">
            <v>1</v>
          </cell>
          <cell r="Q283">
            <v>3.0000000000000001E-3</v>
          </cell>
          <cell r="R283">
            <v>0</v>
          </cell>
        </row>
        <row r="284">
          <cell r="B284">
            <v>39</v>
          </cell>
          <cell r="C284" t="str">
            <v>Short-Term Investments</v>
          </cell>
          <cell r="G284">
            <v>0</v>
          </cell>
          <cell r="H284">
            <v>0</v>
          </cell>
          <cell r="I284">
            <v>0</v>
          </cell>
          <cell r="J284">
            <v>0</v>
          </cell>
          <cell r="K284">
            <v>0.01</v>
          </cell>
          <cell r="L284">
            <v>0</v>
          </cell>
          <cell r="M284">
            <v>0.01</v>
          </cell>
          <cell r="N284">
            <v>0</v>
          </cell>
          <cell r="O284">
            <v>0</v>
          </cell>
          <cell r="P284">
            <v>1</v>
          </cell>
          <cell r="Q284">
            <v>0.01</v>
          </cell>
          <cell r="R284">
            <v>0</v>
          </cell>
        </row>
        <row r="285">
          <cell r="B285">
            <v>40</v>
          </cell>
          <cell r="C285" t="str">
            <v>Other Investments</v>
          </cell>
          <cell r="G285">
            <v>0</v>
          </cell>
          <cell r="H285">
            <v>0</v>
          </cell>
          <cell r="I285">
            <v>0</v>
          </cell>
          <cell r="J285">
            <v>0</v>
          </cell>
          <cell r="K285">
            <v>0.2</v>
          </cell>
          <cell r="L285">
            <v>0</v>
          </cell>
          <cell r="M285">
            <v>0.2</v>
          </cell>
          <cell r="N285">
            <v>0</v>
          </cell>
          <cell r="O285">
            <v>0</v>
          </cell>
          <cell r="P285">
            <v>1</v>
          </cell>
          <cell r="Q285">
            <v>0.2</v>
          </cell>
          <cell r="R285">
            <v>0</v>
          </cell>
        </row>
        <row r="286">
          <cell r="B286">
            <v>41</v>
          </cell>
          <cell r="C286" t="str">
            <v>Other Tangible Assets</v>
          </cell>
          <cell r="G286">
            <v>0</v>
          </cell>
          <cell r="H286">
            <v>0</v>
          </cell>
          <cell r="I286">
            <v>0</v>
          </cell>
          <cell r="J286">
            <v>0</v>
          </cell>
          <cell r="K286">
            <v>0.2</v>
          </cell>
          <cell r="L286">
            <v>0</v>
          </cell>
          <cell r="M286">
            <v>0.2</v>
          </cell>
          <cell r="N286">
            <v>0</v>
          </cell>
          <cell r="O286">
            <v>0</v>
          </cell>
          <cell r="P286">
            <v>1</v>
          </cell>
          <cell r="Q286">
            <v>0.2</v>
          </cell>
          <cell r="R286">
            <v>0</v>
          </cell>
        </row>
        <row r="287">
          <cell r="B287">
            <v>42</v>
          </cell>
          <cell r="C287" t="str">
            <v>Other</v>
          </cell>
          <cell r="G287">
            <v>0</v>
          </cell>
          <cell r="H287">
            <v>0</v>
          </cell>
          <cell r="I287">
            <v>0</v>
          </cell>
          <cell r="J287">
            <v>0</v>
          </cell>
          <cell r="K287">
            <v>1</v>
          </cell>
          <cell r="L287">
            <v>0</v>
          </cell>
          <cell r="M287">
            <v>1</v>
          </cell>
          <cell r="N287">
            <v>0</v>
          </cell>
          <cell r="O287">
            <v>0</v>
          </cell>
          <cell r="P287">
            <v>1</v>
          </cell>
          <cell r="Q287">
            <v>1</v>
          </cell>
          <cell r="R287">
            <v>0</v>
          </cell>
        </row>
        <row r="289">
          <cell r="B289">
            <v>43</v>
          </cell>
          <cell r="C289" t="str">
            <v>Sub-Totals</v>
          </cell>
          <cell r="G289">
            <v>0</v>
          </cell>
          <cell r="H289">
            <v>0</v>
          </cell>
          <cell r="I289">
            <v>0</v>
          </cell>
          <cell r="J289">
            <v>0</v>
          </cell>
          <cell r="K289">
            <v>0</v>
          </cell>
          <cell r="M289">
            <v>0</v>
          </cell>
          <cell r="Q289">
            <v>0</v>
          </cell>
          <cell r="R289">
            <v>0</v>
          </cell>
        </row>
        <row r="291">
          <cell r="B291">
            <v>44</v>
          </cell>
          <cell r="C291" t="str">
            <v>Multiply: Spread of Risk Factor</v>
          </cell>
          <cell r="K291">
            <v>1.5</v>
          </cell>
          <cell r="L291">
            <v>0</v>
          </cell>
          <cell r="R291">
            <v>1.5</v>
          </cell>
        </row>
        <row r="292">
          <cell r="B292">
            <v>45</v>
          </cell>
          <cell r="C292" t="str">
            <v>Company Totals at</v>
          </cell>
          <cell r="F292">
            <v>40908</v>
          </cell>
          <cell r="G292">
            <v>0</v>
          </cell>
          <cell r="H292">
            <v>0</v>
          </cell>
          <cell r="I292">
            <v>0</v>
          </cell>
          <cell r="J292">
            <v>0</v>
          </cell>
          <cell r="K292">
            <v>0</v>
          </cell>
          <cell r="M292">
            <v>0</v>
          </cell>
          <cell r="Q292">
            <v>0</v>
          </cell>
          <cell r="R292">
            <v>0</v>
          </cell>
          <cell r="S292" t="str">
            <v xml:space="preserve"> = (B1) + (B2)</v>
          </cell>
        </row>
        <row r="293">
          <cell r="N293" t="str">
            <v>Credit to Risk Factors above for:</v>
          </cell>
          <cell r="S293" t="str">
            <v xml:space="preserve">Note: For small insurers predominant in </v>
          </cell>
        </row>
        <row r="294">
          <cell r="B294">
            <v>46</v>
          </cell>
          <cell r="C294" t="str">
            <v>Deferred Acquisition Costs (Non/Life Only)</v>
          </cell>
          <cell r="G294">
            <v>0</v>
          </cell>
          <cell r="N294" t="str">
            <v>Unit Linked</v>
          </cell>
          <cell r="O294" t="str">
            <v>Participatory</v>
          </cell>
          <cell r="P294" t="str">
            <v>PC &amp; Protect.</v>
          </cell>
          <cell r="S294" t="str">
            <v xml:space="preserve">Life/Annuities, the reinsurance dependence </v>
          </cell>
        </row>
        <row r="295">
          <cell r="B295">
            <v>47</v>
          </cell>
          <cell r="C295" t="str">
            <v>Deferred Acquisition Costs (Life Only)</v>
          </cell>
          <cell r="G295">
            <v>0</v>
          </cell>
          <cell r="J295">
            <v>0</v>
          </cell>
          <cell r="K295" t="str">
            <v>Invested Asset Base</v>
          </cell>
          <cell r="N295">
            <v>1</v>
          </cell>
          <cell r="O295">
            <v>0.5</v>
          </cell>
          <cell r="P295">
            <v>0</v>
          </cell>
          <cell r="Q295" t="str">
            <v>Baseline Credit</v>
          </cell>
          <cell r="S295" t="str">
            <v>factor should be increased in accordance</v>
          </cell>
        </row>
        <row r="296">
          <cell r="B296">
            <v>48</v>
          </cell>
          <cell r="N296">
            <v>1</v>
          </cell>
          <cell r="O296">
            <v>0.5</v>
          </cell>
          <cell r="P296">
            <v>0</v>
          </cell>
          <cell r="Q296" t="str">
            <v>Selected Credit</v>
          </cell>
          <cell r="S296" t="str">
            <v>with L/H spread of risk guidelines.</v>
          </cell>
        </row>
        <row r="297">
          <cell r="N297" t="str">
            <v>Unit Linked</v>
          </cell>
          <cell r="O297" t="str">
            <v>Participatory</v>
          </cell>
          <cell r="P297" t="str">
            <v>PC &amp; Protect.</v>
          </cell>
        </row>
        <row r="298">
          <cell r="B298">
            <v>49</v>
          </cell>
          <cell r="J298">
            <v>0</v>
          </cell>
          <cell r="K298" t="str">
            <v>Total Reserves (excludes separate acct)</v>
          </cell>
          <cell r="N298">
            <v>0</v>
          </cell>
          <cell r="O298">
            <v>0</v>
          </cell>
          <cell r="P298">
            <v>1</v>
          </cell>
          <cell r="Q298" t="str">
            <v>Baseline Allocation of Assets Based on Reserves.</v>
          </cell>
        </row>
        <row r="299">
          <cell r="B299">
            <v>50</v>
          </cell>
          <cell r="N299">
            <v>0</v>
          </cell>
          <cell r="O299">
            <v>0</v>
          </cell>
          <cell r="P299">
            <v>1</v>
          </cell>
          <cell r="Q299" t="str">
            <v>Selected Allocation of Assets to Product Type</v>
          </cell>
        </row>
        <row r="302">
          <cell r="B302" t="str">
            <v>Company:</v>
          </cell>
          <cell r="E302" t="str">
            <v>XYZ Sample</v>
          </cell>
          <cell r="I302" t="str">
            <v>Currency:</v>
          </cell>
          <cell r="J302" t="str">
            <v>Euros</v>
          </cell>
          <cell r="S302" t="str">
            <v xml:space="preserve">Page 34  </v>
          </cell>
        </row>
        <row r="303">
          <cell r="B303" t="str">
            <v>AMB #:</v>
          </cell>
          <cell r="E303" t="str">
            <v>99999</v>
          </cell>
          <cell r="I303" t="str">
            <v>Denomination:</v>
          </cell>
          <cell r="J303" t="str">
            <v>(000)s</v>
          </cell>
        </row>
        <row r="304">
          <cell r="B304" t="str">
            <v>Analyst:</v>
          </cell>
          <cell r="E304" t="str">
            <v xml:space="preserve"> </v>
          </cell>
        </row>
        <row r="305">
          <cell r="J305" t="str">
            <v>INVESTMENT RISK</v>
          </cell>
        </row>
        <row r="306">
          <cell r="J306">
            <v>41274</v>
          </cell>
        </row>
        <row r="307">
          <cell r="N307" t="str">
            <v>Percent</v>
          </cell>
          <cell r="O307" t="str">
            <v>Percent</v>
          </cell>
          <cell r="P307" t="str">
            <v>Percent</v>
          </cell>
        </row>
        <row r="308">
          <cell r="K308" t="str">
            <v>Baseline</v>
          </cell>
          <cell r="L308" t="str">
            <v>Adjustment</v>
          </cell>
          <cell r="M308" t="str">
            <v>Total</v>
          </cell>
          <cell r="N308" t="str">
            <v>of asset</v>
          </cell>
          <cell r="O308" t="str">
            <v>of asset</v>
          </cell>
          <cell r="P308" t="str">
            <v>of asset</v>
          </cell>
          <cell r="Q308" t="str">
            <v>Final</v>
          </cell>
        </row>
        <row r="309">
          <cell r="B309" t="str">
            <v xml:space="preserve">   Bonds at</v>
          </cell>
          <cell r="E309">
            <v>41274</v>
          </cell>
          <cell r="G309" t="str">
            <v>Statement Value</v>
          </cell>
          <cell r="H309" t="str">
            <v>Market Value</v>
          </cell>
          <cell r="I309" t="str">
            <v>Adjustment</v>
          </cell>
          <cell r="J309" t="str">
            <v>Total</v>
          </cell>
          <cell r="K309" t="str">
            <v>Asset Risk Factor (%)</v>
          </cell>
          <cell r="L309" t="str">
            <v>to Asset Risk Factor</v>
          </cell>
          <cell r="M309" t="str">
            <v>Asset Risk Factor</v>
          </cell>
          <cell r="N309" t="str">
            <v>dedicated to Unit Linked</v>
          </cell>
          <cell r="O309" t="str">
            <v>dedicated to Partici-patory</v>
          </cell>
          <cell r="P309" t="str">
            <v>dedicated to PC &amp; Protection</v>
          </cell>
          <cell r="Q309" t="str">
            <v>Asset Risk Factor</v>
          </cell>
          <cell r="R309" t="str">
            <v>Adjusted Required Capital</v>
          </cell>
          <cell r="S309" t="str">
            <v>Explanation of Adjustments</v>
          </cell>
        </row>
        <row r="310">
          <cell r="B310">
            <v>1</v>
          </cell>
          <cell r="C310" t="str">
            <v>Global Rating AAA</v>
          </cell>
          <cell r="G310">
            <v>0</v>
          </cell>
          <cell r="H310">
            <v>0</v>
          </cell>
          <cell r="I310">
            <v>0</v>
          </cell>
          <cell r="J310">
            <v>0</v>
          </cell>
          <cell r="K310">
            <v>2E-3</v>
          </cell>
          <cell r="L310">
            <v>0</v>
          </cell>
          <cell r="M310">
            <v>2E-3</v>
          </cell>
          <cell r="N310">
            <v>0</v>
          </cell>
          <cell r="O310">
            <v>0</v>
          </cell>
          <cell r="P310">
            <v>1</v>
          </cell>
          <cell r="Q310">
            <v>2E-3</v>
          </cell>
          <cell r="R310">
            <v>0</v>
          </cell>
        </row>
        <row r="311">
          <cell r="B311">
            <v>2</v>
          </cell>
          <cell r="C311" t="str">
            <v>Global Rating AA+, AA, AA-</v>
          </cell>
          <cell r="G311">
            <v>0</v>
          </cell>
          <cell r="H311">
            <v>0</v>
          </cell>
          <cell r="I311">
            <v>0</v>
          </cell>
          <cell r="J311">
            <v>0</v>
          </cell>
          <cell r="K311">
            <v>5.0000000000000001E-3</v>
          </cell>
          <cell r="L311">
            <v>0</v>
          </cell>
          <cell r="M311">
            <v>5.0000000000000001E-3</v>
          </cell>
          <cell r="N311">
            <v>0</v>
          </cell>
          <cell r="O311">
            <v>0</v>
          </cell>
          <cell r="P311">
            <v>1</v>
          </cell>
          <cell r="Q311">
            <v>5.0000000000000001E-3</v>
          </cell>
          <cell r="R311">
            <v>0</v>
          </cell>
        </row>
        <row r="312">
          <cell r="B312">
            <v>3</v>
          </cell>
          <cell r="C312" t="str">
            <v>Global Rating A+, A, &amp; A-</v>
          </cell>
          <cell r="G312">
            <v>0</v>
          </cell>
          <cell r="H312">
            <v>0</v>
          </cell>
          <cell r="I312">
            <v>0</v>
          </cell>
          <cell r="J312">
            <v>0</v>
          </cell>
          <cell r="K312">
            <v>0.01</v>
          </cell>
          <cell r="L312">
            <v>0</v>
          </cell>
          <cell r="M312">
            <v>0.01</v>
          </cell>
          <cell r="N312">
            <v>0</v>
          </cell>
          <cell r="O312">
            <v>0</v>
          </cell>
          <cell r="P312">
            <v>1</v>
          </cell>
          <cell r="Q312">
            <v>0.01</v>
          </cell>
          <cell r="R312">
            <v>0</v>
          </cell>
        </row>
        <row r="313">
          <cell r="B313">
            <v>4</v>
          </cell>
          <cell r="C313" t="str">
            <v xml:space="preserve">Global Rating BBB+, BBB, BBB- </v>
          </cell>
          <cell r="G313">
            <v>0</v>
          </cell>
          <cell r="H313">
            <v>0</v>
          </cell>
          <cell r="I313">
            <v>0</v>
          </cell>
          <cell r="J313">
            <v>0</v>
          </cell>
          <cell r="K313">
            <v>0.02</v>
          </cell>
          <cell r="L313">
            <v>0</v>
          </cell>
          <cell r="M313">
            <v>0.02</v>
          </cell>
          <cell r="N313">
            <v>0</v>
          </cell>
          <cell r="O313">
            <v>0</v>
          </cell>
          <cell r="P313">
            <v>1</v>
          </cell>
          <cell r="Q313">
            <v>0.02</v>
          </cell>
          <cell r="R313">
            <v>0</v>
          </cell>
        </row>
        <row r="314">
          <cell r="B314">
            <v>5</v>
          </cell>
          <cell r="C314" t="str">
            <v xml:space="preserve">Global Rating BB+, BB, BB- </v>
          </cell>
          <cell r="G314">
            <v>0</v>
          </cell>
          <cell r="H314">
            <v>0</v>
          </cell>
          <cell r="I314">
            <v>0</v>
          </cell>
          <cell r="J314">
            <v>0</v>
          </cell>
          <cell r="K314">
            <v>0.04</v>
          </cell>
          <cell r="L314">
            <v>0</v>
          </cell>
          <cell r="M314">
            <v>0.04</v>
          </cell>
          <cell r="N314">
            <v>0</v>
          </cell>
          <cell r="O314">
            <v>0</v>
          </cell>
          <cell r="P314">
            <v>1</v>
          </cell>
          <cell r="Q314">
            <v>0.04</v>
          </cell>
          <cell r="R314">
            <v>0</v>
          </cell>
        </row>
        <row r="315">
          <cell r="B315">
            <v>6</v>
          </cell>
          <cell r="C315" t="str">
            <v xml:space="preserve">Global Rating B+, B, B- </v>
          </cell>
          <cell r="G315">
            <v>0</v>
          </cell>
          <cell r="H315">
            <v>0</v>
          </cell>
          <cell r="I315">
            <v>0</v>
          </cell>
          <cell r="J315">
            <v>0</v>
          </cell>
          <cell r="K315">
            <v>4.4999999999999998E-2</v>
          </cell>
          <cell r="L315">
            <v>0</v>
          </cell>
          <cell r="M315">
            <v>4.4999999999999998E-2</v>
          </cell>
          <cell r="N315">
            <v>0</v>
          </cell>
          <cell r="O315">
            <v>0</v>
          </cell>
          <cell r="P315">
            <v>1</v>
          </cell>
          <cell r="Q315">
            <v>4.4999999999999998E-2</v>
          </cell>
          <cell r="R315">
            <v>0</v>
          </cell>
        </row>
        <row r="316">
          <cell r="B316">
            <v>7</v>
          </cell>
          <cell r="C316" t="str">
            <v xml:space="preserve">Global Rating CCC, CC, C </v>
          </cell>
          <cell r="G316">
            <v>0</v>
          </cell>
          <cell r="H316">
            <v>0</v>
          </cell>
          <cell r="I316">
            <v>0</v>
          </cell>
          <cell r="J316">
            <v>0</v>
          </cell>
          <cell r="K316">
            <v>0.1</v>
          </cell>
          <cell r="L316">
            <v>0</v>
          </cell>
          <cell r="M316">
            <v>0.1</v>
          </cell>
          <cell r="N316">
            <v>0</v>
          </cell>
          <cell r="O316">
            <v>0</v>
          </cell>
          <cell r="P316">
            <v>1</v>
          </cell>
          <cell r="Q316">
            <v>0.1</v>
          </cell>
          <cell r="R316">
            <v>0</v>
          </cell>
        </row>
        <row r="317">
          <cell r="B317">
            <v>8</v>
          </cell>
          <cell r="C317" t="str">
            <v xml:space="preserve">Global Rating D (in/near default) </v>
          </cell>
          <cell r="G317">
            <v>0</v>
          </cell>
          <cell r="H317">
            <v>0</v>
          </cell>
          <cell r="I317">
            <v>0</v>
          </cell>
          <cell r="J317">
            <v>0</v>
          </cell>
          <cell r="K317">
            <v>0.3</v>
          </cell>
          <cell r="L317">
            <v>0</v>
          </cell>
          <cell r="M317">
            <v>0.3</v>
          </cell>
          <cell r="N317">
            <v>0</v>
          </cell>
          <cell r="O317">
            <v>0</v>
          </cell>
          <cell r="P317">
            <v>1</v>
          </cell>
          <cell r="Q317">
            <v>0.3</v>
          </cell>
          <cell r="R317">
            <v>0</v>
          </cell>
        </row>
        <row r="318">
          <cell r="B318">
            <v>9</v>
          </cell>
          <cell r="C318" t="str">
            <v>Non Rated</v>
          </cell>
          <cell r="G318">
            <v>0</v>
          </cell>
          <cell r="H318">
            <v>0</v>
          </cell>
          <cell r="I318">
            <v>0</v>
          </cell>
          <cell r="J318">
            <v>0</v>
          </cell>
          <cell r="K318">
            <v>0.5</v>
          </cell>
          <cell r="L318">
            <v>0</v>
          </cell>
          <cell r="M318">
            <v>0.5</v>
          </cell>
          <cell r="N318">
            <v>0</v>
          </cell>
          <cell r="O318">
            <v>0</v>
          </cell>
          <cell r="P318">
            <v>1</v>
          </cell>
          <cell r="Q318">
            <v>0.5</v>
          </cell>
          <cell r="R318">
            <v>0</v>
          </cell>
        </row>
        <row r="319">
          <cell r="B319">
            <v>10</v>
          </cell>
          <cell r="C319" t="str">
            <v>Affiliated</v>
          </cell>
          <cell r="G319">
            <v>0</v>
          </cell>
          <cell r="H319">
            <v>0</v>
          </cell>
          <cell r="I319">
            <v>0</v>
          </cell>
          <cell r="J319">
            <v>0</v>
          </cell>
          <cell r="K319">
            <v>1</v>
          </cell>
          <cell r="L319">
            <v>0</v>
          </cell>
          <cell r="M319">
            <v>1</v>
          </cell>
          <cell r="N319">
            <v>0</v>
          </cell>
          <cell r="O319">
            <v>0</v>
          </cell>
          <cell r="P319">
            <v>1</v>
          </cell>
          <cell r="Q319">
            <v>1</v>
          </cell>
          <cell r="R319">
            <v>0</v>
          </cell>
        </row>
        <row r="320">
          <cell r="B320">
            <v>11</v>
          </cell>
          <cell r="C320" t="str">
            <v>Other</v>
          </cell>
          <cell r="G320">
            <v>0</v>
          </cell>
          <cell r="H320">
            <v>0</v>
          </cell>
          <cell r="I320">
            <v>0</v>
          </cell>
          <cell r="J320">
            <v>0</v>
          </cell>
          <cell r="K320">
            <v>1</v>
          </cell>
          <cell r="L320">
            <v>0</v>
          </cell>
          <cell r="M320">
            <v>1</v>
          </cell>
          <cell r="N320">
            <v>0</v>
          </cell>
          <cell r="O320">
            <v>0</v>
          </cell>
          <cell r="P320">
            <v>1</v>
          </cell>
          <cell r="Q320">
            <v>1</v>
          </cell>
          <cell r="R320">
            <v>0</v>
          </cell>
        </row>
        <row r="321">
          <cell r="B321">
            <v>12</v>
          </cell>
          <cell r="E321" t="str">
            <v>Total Bonds</v>
          </cell>
          <cell r="G321">
            <v>0</v>
          </cell>
          <cell r="H321">
            <v>0</v>
          </cell>
          <cell r="I321">
            <v>0</v>
          </cell>
          <cell r="J321">
            <v>0</v>
          </cell>
          <cell r="K321">
            <v>0</v>
          </cell>
          <cell r="M321">
            <v>0</v>
          </cell>
          <cell r="Q321">
            <v>0</v>
          </cell>
          <cell r="R321">
            <v>0</v>
          </cell>
        </row>
        <row r="323">
          <cell r="B323" t="str">
            <v>Preferred Stocks at</v>
          </cell>
          <cell r="F323">
            <v>41274</v>
          </cell>
        </row>
        <row r="324">
          <cell r="B324">
            <v>13</v>
          </cell>
          <cell r="C324" t="str">
            <v>Non-Affiliated (Public)</v>
          </cell>
          <cell r="G324">
            <v>0</v>
          </cell>
          <cell r="H324">
            <v>0</v>
          </cell>
          <cell r="I324">
            <v>0</v>
          </cell>
          <cell r="J324">
            <v>0</v>
          </cell>
          <cell r="K324">
            <v>2E-3</v>
          </cell>
          <cell r="L324">
            <v>0</v>
          </cell>
          <cell r="M324">
            <v>2E-3</v>
          </cell>
          <cell r="N324">
            <v>0</v>
          </cell>
          <cell r="O324">
            <v>0</v>
          </cell>
          <cell r="P324">
            <v>1</v>
          </cell>
          <cell r="Q324">
            <v>2E-3</v>
          </cell>
          <cell r="R324">
            <v>0</v>
          </cell>
        </row>
        <row r="325">
          <cell r="B325">
            <v>14</v>
          </cell>
          <cell r="C325" t="str">
            <v>Non-Affil (Public) w/Global Rating AA+, AA, AA-</v>
          </cell>
          <cell r="G325">
            <v>0</v>
          </cell>
          <cell r="H325">
            <v>0</v>
          </cell>
          <cell r="I325">
            <v>0</v>
          </cell>
          <cell r="J325">
            <v>0</v>
          </cell>
          <cell r="K325">
            <v>5.0000000000000001E-3</v>
          </cell>
          <cell r="L325">
            <v>0</v>
          </cell>
          <cell r="M325">
            <v>5.0000000000000001E-3</v>
          </cell>
          <cell r="N325">
            <v>0</v>
          </cell>
          <cell r="O325">
            <v>0</v>
          </cell>
          <cell r="P325">
            <v>1</v>
          </cell>
          <cell r="Q325">
            <v>5.0000000000000001E-3</v>
          </cell>
          <cell r="R325">
            <v>0</v>
          </cell>
        </row>
        <row r="326">
          <cell r="B326">
            <v>15</v>
          </cell>
          <cell r="C326" t="str">
            <v>Non-Affil (Public) w/Global Rating A+, A, &amp; A-</v>
          </cell>
          <cell r="G326">
            <v>0</v>
          </cell>
          <cell r="H326">
            <v>0</v>
          </cell>
          <cell r="I326">
            <v>0</v>
          </cell>
          <cell r="J326">
            <v>0</v>
          </cell>
          <cell r="K326">
            <v>0.01</v>
          </cell>
          <cell r="L326">
            <v>0</v>
          </cell>
          <cell r="M326">
            <v>0.01</v>
          </cell>
          <cell r="N326">
            <v>0</v>
          </cell>
          <cell r="O326">
            <v>0</v>
          </cell>
          <cell r="P326">
            <v>1</v>
          </cell>
          <cell r="Q326">
            <v>0.01</v>
          </cell>
          <cell r="R326">
            <v>0</v>
          </cell>
        </row>
        <row r="327">
          <cell r="B327">
            <v>16</v>
          </cell>
          <cell r="C327" t="str">
            <v>Non-Affil (Public) w/Global Rating BBB+, BBB, BBB-</v>
          </cell>
          <cell r="G327">
            <v>0</v>
          </cell>
          <cell r="H327">
            <v>0</v>
          </cell>
          <cell r="I327">
            <v>0</v>
          </cell>
          <cell r="J327">
            <v>0</v>
          </cell>
          <cell r="K327">
            <v>0.02</v>
          </cell>
          <cell r="L327">
            <v>0</v>
          </cell>
          <cell r="M327">
            <v>0.02</v>
          </cell>
          <cell r="N327">
            <v>0</v>
          </cell>
          <cell r="O327">
            <v>0</v>
          </cell>
          <cell r="P327">
            <v>1</v>
          </cell>
          <cell r="Q327">
            <v>0.02</v>
          </cell>
          <cell r="R327">
            <v>0</v>
          </cell>
        </row>
        <row r="328">
          <cell r="B328">
            <v>17</v>
          </cell>
          <cell r="C328" t="str">
            <v>Non-Affil (Public) w/Global Rating BB+, BB, BB-</v>
          </cell>
          <cell r="G328">
            <v>0</v>
          </cell>
          <cell r="H328">
            <v>0</v>
          </cell>
          <cell r="I328">
            <v>0</v>
          </cell>
          <cell r="J328">
            <v>0</v>
          </cell>
          <cell r="K328">
            <v>0.04</v>
          </cell>
          <cell r="L328">
            <v>0</v>
          </cell>
          <cell r="M328">
            <v>0.04</v>
          </cell>
          <cell r="N328">
            <v>0</v>
          </cell>
          <cell r="O328">
            <v>0</v>
          </cell>
          <cell r="P328">
            <v>1</v>
          </cell>
          <cell r="Q328">
            <v>0.04</v>
          </cell>
          <cell r="R328">
            <v>0</v>
          </cell>
        </row>
        <row r="329">
          <cell r="B329">
            <v>18</v>
          </cell>
          <cell r="C329" t="str">
            <v>Non-Affil (Public) w/Global Rating B+, B, B-</v>
          </cell>
          <cell r="G329">
            <v>0</v>
          </cell>
          <cell r="H329">
            <v>0</v>
          </cell>
          <cell r="I329">
            <v>0</v>
          </cell>
          <cell r="J329">
            <v>0</v>
          </cell>
          <cell r="K329">
            <v>4.4999999999999998E-2</v>
          </cell>
          <cell r="L329">
            <v>0</v>
          </cell>
          <cell r="M329">
            <v>4.4999999999999998E-2</v>
          </cell>
          <cell r="N329">
            <v>0</v>
          </cell>
          <cell r="O329">
            <v>0</v>
          </cell>
          <cell r="P329">
            <v>1</v>
          </cell>
          <cell r="Q329">
            <v>4.4999999999999998E-2</v>
          </cell>
          <cell r="R329">
            <v>0</v>
          </cell>
        </row>
        <row r="330">
          <cell r="B330">
            <v>19</v>
          </cell>
          <cell r="C330" t="str">
            <v>Non-Affil (Public) w/Global Rating CCC, CC, C</v>
          </cell>
          <cell r="G330">
            <v>0</v>
          </cell>
          <cell r="H330">
            <v>0</v>
          </cell>
          <cell r="I330">
            <v>0</v>
          </cell>
          <cell r="J330">
            <v>0</v>
          </cell>
          <cell r="K330">
            <v>0.1</v>
          </cell>
          <cell r="L330">
            <v>0</v>
          </cell>
          <cell r="M330">
            <v>0.1</v>
          </cell>
          <cell r="N330">
            <v>0</v>
          </cell>
          <cell r="O330">
            <v>0</v>
          </cell>
          <cell r="P330">
            <v>1</v>
          </cell>
          <cell r="Q330">
            <v>0.1</v>
          </cell>
          <cell r="R330">
            <v>0</v>
          </cell>
        </row>
        <row r="331">
          <cell r="B331">
            <v>20</v>
          </cell>
          <cell r="C331" t="str">
            <v xml:space="preserve">Non-Affil (Public) w/Global Rating D (in/near default) </v>
          </cell>
          <cell r="G331">
            <v>0</v>
          </cell>
          <cell r="H331">
            <v>0</v>
          </cell>
          <cell r="I331">
            <v>0</v>
          </cell>
          <cell r="J331">
            <v>0</v>
          </cell>
          <cell r="K331">
            <v>0.3</v>
          </cell>
          <cell r="L331">
            <v>0</v>
          </cell>
          <cell r="M331">
            <v>0.3</v>
          </cell>
          <cell r="N331">
            <v>0</v>
          </cell>
          <cell r="O331">
            <v>0</v>
          </cell>
          <cell r="P331">
            <v>1</v>
          </cell>
          <cell r="Q331">
            <v>0.3</v>
          </cell>
          <cell r="R331">
            <v>0</v>
          </cell>
        </row>
        <row r="332">
          <cell r="B332">
            <v>21</v>
          </cell>
          <cell r="C332" t="str">
            <v>Non-Affiliated (Private)</v>
          </cell>
          <cell r="G332">
            <v>0</v>
          </cell>
          <cell r="H332">
            <v>0</v>
          </cell>
          <cell r="I332">
            <v>0</v>
          </cell>
          <cell r="J332">
            <v>0</v>
          </cell>
          <cell r="K332">
            <v>1</v>
          </cell>
          <cell r="L332">
            <v>0</v>
          </cell>
          <cell r="M332">
            <v>1</v>
          </cell>
          <cell r="N332">
            <v>0</v>
          </cell>
          <cell r="O332">
            <v>0</v>
          </cell>
          <cell r="P332">
            <v>1</v>
          </cell>
          <cell r="Q332">
            <v>1</v>
          </cell>
          <cell r="R332">
            <v>0</v>
          </cell>
        </row>
        <row r="333">
          <cell r="B333">
            <v>22</v>
          </cell>
          <cell r="C333" t="str">
            <v>Affiliated (Public)</v>
          </cell>
          <cell r="G333">
            <v>0</v>
          </cell>
          <cell r="H333">
            <v>0</v>
          </cell>
          <cell r="I333">
            <v>0</v>
          </cell>
          <cell r="J333">
            <v>0</v>
          </cell>
          <cell r="K333">
            <v>0.15</v>
          </cell>
          <cell r="L333">
            <v>0</v>
          </cell>
          <cell r="M333">
            <v>0.15</v>
          </cell>
          <cell r="N333">
            <v>0</v>
          </cell>
          <cell r="O333">
            <v>0</v>
          </cell>
          <cell r="P333">
            <v>1</v>
          </cell>
          <cell r="Q333">
            <v>0.15</v>
          </cell>
          <cell r="R333">
            <v>0</v>
          </cell>
        </row>
        <row r="334">
          <cell r="B334">
            <v>23</v>
          </cell>
          <cell r="C334" t="str">
            <v>Affiliated (Private)</v>
          </cell>
          <cell r="G334">
            <v>0</v>
          </cell>
          <cell r="H334">
            <v>0</v>
          </cell>
          <cell r="I334">
            <v>0</v>
          </cell>
          <cell r="J334">
            <v>0</v>
          </cell>
          <cell r="K334">
            <v>1</v>
          </cell>
          <cell r="L334">
            <v>0</v>
          </cell>
          <cell r="M334">
            <v>1</v>
          </cell>
          <cell r="N334">
            <v>0</v>
          </cell>
          <cell r="O334">
            <v>0</v>
          </cell>
          <cell r="P334">
            <v>1</v>
          </cell>
          <cell r="Q334">
            <v>1</v>
          </cell>
          <cell r="R334">
            <v>0</v>
          </cell>
        </row>
        <row r="335">
          <cell r="B335">
            <v>24</v>
          </cell>
          <cell r="E335" t="str">
            <v>Total Preferred Stocks</v>
          </cell>
          <cell r="G335">
            <v>0</v>
          </cell>
          <cell r="H335">
            <v>0</v>
          </cell>
          <cell r="I335">
            <v>0</v>
          </cell>
          <cell r="J335">
            <v>0</v>
          </cell>
          <cell r="K335">
            <v>0</v>
          </cell>
          <cell r="M335">
            <v>0</v>
          </cell>
          <cell r="Q335">
            <v>0</v>
          </cell>
          <cell r="R335">
            <v>0</v>
          </cell>
        </row>
        <row r="337">
          <cell r="B337" t="str">
            <v>Common Stocks at</v>
          </cell>
          <cell r="F337">
            <v>41274</v>
          </cell>
        </row>
        <row r="338">
          <cell r="B338">
            <v>25</v>
          </cell>
          <cell r="C338" t="str">
            <v>Non-Affiliated (Public)</v>
          </cell>
          <cell r="G338">
            <v>0</v>
          </cell>
          <cell r="H338">
            <v>0</v>
          </cell>
          <cell r="I338">
            <v>0</v>
          </cell>
          <cell r="J338">
            <v>0</v>
          </cell>
          <cell r="K338">
            <v>0.15</v>
          </cell>
          <cell r="L338">
            <v>0</v>
          </cell>
          <cell r="M338">
            <v>0.15</v>
          </cell>
          <cell r="N338">
            <v>0</v>
          </cell>
          <cell r="O338">
            <v>0</v>
          </cell>
          <cell r="P338">
            <v>1</v>
          </cell>
          <cell r="Q338">
            <v>0.15</v>
          </cell>
          <cell r="R338">
            <v>0</v>
          </cell>
        </row>
        <row r="339">
          <cell r="B339">
            <v>26</v>
          </cell>
          <cell r="C339" t="str">
            <v>Non-Affiliated (Private)</v>
          </cell>
          <cell r="G339">
            <v>0</v>
          </cell>
          <cell r="H339">
            <v>0</v>
          </cell>
          <cell r="I339">
            <v>0</v>
          </cell>
          <cell r="J339">
            <v>0</v>
          </cell>
          <cell r="K339">
            <v>1</v>
          </cell>
          <cell r="L339">
            <v>0</v>
          </cell>
          <cell r="M339">
            <v>1</v>
          </cell>
          <cell r="N339">
            <v>0</v>
          </cell>
          <cell r="O339">
            <v>0</v>
          </cell>
          <cell r="P339">
            <v>1</v>
          </cell>
          <cell r="Q339">
            <v>1</v>
          </cell>
          <cell r="R339">
            <v>0</v>
          </cell>
        </row>
        <row r="340">
          <cell r="B340">
            <v>27</v>
          </cell>
          <cell r="C340" t="str">
            <v>Mutual Funds</v>
          </cell>
          <cell r="G340">
            <v>0</v>
          </cell>
          <cell r="H340">
            <v>0</v>
          </cell>
          <cell r="I340">
            <v>0</v>
          </cell>
          <cell r="J340">
            <v>0</v>
          </cell>
          <cell r="K340">
            <v>0.15</v>
          </cell>
          <cell r="L340">
            <v>0</v>
          </cell>
          <cell r="M340">
            <v>0.15</v>
          </cell>
          <cell r="N340">
            <v>0</v>
          </cell>
          <cell r="O340">
            <v>0</v>
          </cell>
          <cell r="P340">
            <v>1</v>
          </cell>
          <cell r="Q340">
            <v>0.15</v>
          </cell>
          <cell r="R340">
            <v>0</v>
          </cell>
        </row>
        <row r="341">
          <cell r="B341">
            <v>28</v>
          </cell>
          <cell r="C341" t="str">
            <v>Affiliated (Public)</v>
          </cell>
          <cell r="G341">
            <v>0</v>
          </cell>
          <cell r="H341">
            <v>0</v>
          </cell>
          <cell r="I341">
            <v>0</v>
          </cell>
          <cell r="J341">
            <v>0</v>
          </cell>
          <cell r="K341">
            <v>0.15</v>
          </cell>
          <cell r="L341">
            <v>0</v>
          </cell>
          <cell r="M341">
            <v>0.15</v>
          </cell>
          <cell r="N341">
            <v>0</v>
          </cell>
          <cell r="O341">
            <v>0</v>
          </cell>
          <cell r="P341">
            <v>1</v>
          </cell>
          <cell r="Q341">
            <v>0.15</v>
          </cell>
          <cell r="R341">
            <v>0</v>
          </cell>
        </row>
        <row r="342">
          <cell r="B342">
            <v>29</v>
          </cell>
          <cell r="C342" t="str">
            <v>Affiliated (Private)</v>
          </cell>
          <cell r="G342">
            <v>0</v>
          </cell>
          <cell r="H342">
            <v>0</v>
          </cell>
          <cell r="I342">
            <v>0</v>
          </cell>
          <cell r="J342">
            <v>0</v>
          </cell>
          <cell r="K342">
            <v>1</v>
          </cell>
          <cell r="L342">
            <v>0</v>
          </cell>
          <cell r="M342">
            <v>1</v>
          </cell>
          <cell r="N342">
            <v>0</v>
          </cell>
          <cell r="O342">
            <v>0</v>
          </cell>
          <cell r="P342">
            <v>1</v>
          </cell>
          <cell r="Q342">
            <v>1</v>
          </cell>
          <cell r="R342">
            <v>0</v>
          </cell>
        </row>
        <row r="343">
          <cell r="B343">
            <v>30</v>
          </cell>
          <cell r="E343" t="str">
            <v>Total Common Stocks</v>
          </cell>
          <cell r="G343">
            <v>0</v>
          </cell>
          <cell r="H343">
            <v>0</v>
          </cell>
          <cell r="I343">
            <v>0</v>
          </cell>
          <cell r="J343">
            <v>0</v>
          </cell>
          <cell r="K343">
            <v>0</v>
          </cell>
          <cell r="M343">
            <v>0</v>
          </cell>
          <cell r="Q343">
            <v>0</v>
          </cell>
          <cell r="R343">
            <v>0</v>
          </cell>
        </row>
        <row r="346">
          <cell r="B346">
            <v>31</v>
          </cell>
          <cell r="C346" t="str">
            <v>Mortgage Loans at</v>
          </cell>
          <cell r="F346">
            <v>41274</v>
          </cell>
          <cell r="G346">
            <v>0</v>
          </cell>
          <cell r="H346">
            <v>0</v>
          </cell>
          <cell r="I346">
            <v>0</v>
          </cell>
          <cell r="J346">
            <v>0</v>
          </cell>
          <cell r="K346">
            <v>0.05</v>
          </cell>
          <cell r="L346">
            <v>0</v>
          </cell>
          <cell r="M346">
            <v>0.05</v>
          </cell>
          <cell r="N346">
            <v>0</v>
          </cell>
          <cell r="O346">
            <v>0</v>
          </cell>
          <cell r="P346">
            <v>1</v>
          </cell>
          <cell r="Q346">
            <v>0.05</v>
          </cell>
          <cell r="R346">
            <v>0</v>
          </cell>
        </row>
        <row r="349">
          <cell r="B349" t="str">
            <v>Real Estate at</v>
          </cell>
          <cell r="F349">
            <v>41274</v>
          </cell>
        </row>
        <row r="350">
          <cell r="B350">
            <v>32</v>
          </cell>
          <cell r="C350" t="str">
            <v>Company-Occupied (net of encumbrances)</v>
          </cell>
          <cell r="G350">
            <v>0</v>
          </cell>
          <cell r="H350">
            <v>0</v>
          </cell>
          <cell r="I350">
            <v>0</v>
          </cell>
          <cell r="J350">
            <v>0</v>
          </cell>
          <cell r="K350">
            <v>0.1</v>
          </cell>
          <cell r="L350">
            <v>0</v>
          </cell>
          <cell r="M350">
            <v>0.1</v>
          </cell>
          <cell r="N350">
            <v>0</v>
          </cell>
          <cell r="O350">
            <v>0</v>
          </cell>
          <cell r="P350">
            <v>1</v>
          </cell>
          <cell r="Q350">
            <v>0.1</v>
          </cell>
          <cell r="R350">
            <v>0</v>
          </cell>
        </row>
        <row r="351">
          <cell r="B351">
            <v>33</v>
          </cell>
          <cell r="D351" t="str">
            <v>Encumbrances</v>
          </cell>
          <cell r="G351">
            <v>0</v>
          </cell>
          <cell r="H351">
            <v>0</v>
          </cell>
          <cell r="I351">
            <v>0</v>
          </cell>
          <cell r="J351">
            <v>0</v>
          </cell>
          <cell r="K351">
            <v>0.1</v>
          </cell>
          <cell r="L351">
            <v>0</v>
          </cell>
          <cell r="M351">
            <v>0.1</v>
          </cell>
          <cell r="N351">
            <v>0</v>
          </cell>
          <cell r="O351">
            <v>0</v>
          </cell>
          <cell r="P351">
            <v>1</v>
          </cell>
          <cell r="Q351">
            <v>0.1</v>
          </cell>
          <cell r="R351">
            <v>0</v>
          </cell>
        </row>
        <row r="352">
          <cell r="B352">
            <v>34</v>
          </cell>
          <cell r="C352" t="str">
            <v>Investments (net of encumbrances)</v>
          </cell>
          <cell r="G352">
            <v>0</v>
          </cell>
          <cell r="H352">
            <v>0</v>
          </cell>
          <cell r="I352">
            <v>0</v>
          </cell>
          <cell r="J352">
            <v>0</v>
          </cell>
          <cell r="K352">
            <v>0.2</v>
          </cell>
          <cell r="L352">
            <v>0</v>
          </cell>
          <cell r="M352">
            <v>0.2</v>
          </cell>
          <cell r="N352">
            <v>0</v>
          </cell>
          <cell r="O352">
            <v>0</v>
          </cell>
          <cell r="P352">
            <v>1</v>
          </cell>
          <cell r="Q352">
            <v>0.2</v>
          </cell>
          <cell r="R352">
            <v>0</v>
          </cell>
        </row>
        <row r="353">
          <cell r="B353">
            <v>35</v>
          </cell>
          <cell r="D353" t="str">
            <v>Encumbrances</v>
          </cell>
          <cell r="G353">
            <v>0</v>
          </cell>
          <cell r="H353">
            <v>0</v>
          </cell>
          <cell r="I353">
            <v>0</v>
          </cell>
          <cell r="J353">
            <v>0</v>
          </cell>
          <cell r="K353">
            <v>0.2</v>
          </cell>
          <cell r="L353">
            <v>0</v>
          </cell>
          <cell r="M353">
            <v>0.2</v>
          </cell>
          <cell r="N353">
            <v>0</v>
          </cell>
          <cell r="O353">
            <v>0</v>
          </cell>
          <cell r="P353">
            <v>1</v>
          </cell>
          <cell r="Q353">
            <v>0.2</v>
          </cell>
          <cell r="R353">
            <v>0</v>
          </cell>
        </row>
        <row r="354">
          <cell r="B354">
            <v>36</v>
          </cell>
          <cell r="E354" t="str">
            <v>Total Real Estate</v>
          </cell>
          <cell r="G354">
            <v>0</v>
          </cell>
          <cell r="H354">
            <v>0</v>
          </cell>
          <cell r="I354">
            <v>0</v>
          </cell>
          <cell r="J354">
            <v>0</v>
          </cell>
          <cell r="K354">
            <v>0</v>
          </cell>
          <cell r="M354">
            <v>0</v>
          </cell>
          <cell r="Q354">
            <v>0</v>
          </cell>
          <cell r="R354">
            <v>0</v>
          </cell>
        </row>
        <row r="356">
          <cell r="B356" t="str">
            <v>Other Assets at</v>
          </cell>
          <cell r="F356">
            <v>41274</v>
          </cell>
        </row>
        <row r="357">
          <cell r="B357">
            <v>37</v>
          </cell>
          <cell r="C357" t="str">
            <v>Other Loans</v>
          </cell>
          <cell r="G357">
            <v>0</v>
          </cell>
          <cell r="H357">
            <v>0</v>
          </cell>
          <cell r="I357">
            <v>0</v>
          </cell>
          <cell r="J357">
            <v>0</v>
          </cell>
          <cell r="K357">
            <v>0.05</v>
          </cell>
          <cell r="L357">
            <v>0</v>
          </cell>
          <cell r="M357">
            <v>0.05</v>
          </cell>
          <cell r="N357">
            <v>0</v>
          </cell>
          <cell r="O357">
            <v>0</v>
          </cell>
          <cell r="P357">
            <v>1</v>
          </cell>
          <cell r="Q357">
            <v>0.05</v>
          </cell>
          <cell r="R357">
            <v>0</v>
          </cell>
        </row>
        <row r="358">
          <cell r="B358">
            <v>38</v>
          </cell>
          <cell r="C358" t="str">
            <v>Cash &amp; Cash Equivalents</v>
          </cell>
          <cell r="G358">
            <v>0</v>
          </cell>
          <cell r="H358">
            <v>0</v>
          </cell>
          <cell r="I358">
            <v>0</v>
          </cell>
          <cell r="J358">
            <v>0</v>
          </cell>
          <cell r="K358">
            <v>3.0000000000000001E-3</v>
          </cell>
          <cell r="L358">
            <v>0</v>
          </cell>
          <cell r="M358">
            <v>3.0000000000000001E-3</v>
          </cell>
          <cell r="N358">
            <v>0</v>
          </cell>
          <cell r="O358">
            <v>0</v>
          </cell>
          <cell r="P358">
            <v>1</v>
          </cell>
          <cell r="Q358">
            <v>3.0000000000000001E-3</v>
          </cell>
          <cell r="R358">
            <v>0</v>
          </cell>
        </row>
        <row r="359">
          <cell r="B359">
            <v>39</v>
          </cell>
          <cell r="C359" t="str">
            <v>Short-Term Investments</v>
          </cell>
          <cell r="G359">
            <v>0</v>
          </cell>
          <cell r="H359">
            <v>0</v>
          </cell>
          <cell r="I359">
            <v>0</v>
          </cell>
          <cell r="J359">
            <v>0</v>
          </cell>
          <cell r="K359">
            <v>0.01</v>
          </cell>
          <cell r="L359">
            <v>0</v>
          </cell>
          <cell r="M359">
            <v>0.01</v>
          </cell>
          <cell r="N359">
            <v>0</v>
          </cell>
          <cell r="O359">
            <v>0</v>
          </cell>
          <cell r="P359">
            <v>1</v>
          </cell>
          <cell r="Q359">
            <v>0.01</v>
          </cell>
          <cell r="R359">
            <v>0</v>
          </cell>
        </row>
        <row r="360">
          <cell r="B360">
            <v>40</v>
          </cell>
          <cell r="C360" t="str">
            <v>Other Investments</v>
          </cell>
          <cell r="G360">
            <v>0</v>
          </cell>
          <cell r="H360">
            <v>0</v>
          </cell>
          <cell r="I360">
            <v>0</v>
          </cell>
          <cell r="J360">
            <v>0</v>
          </cell>
          <cell r="K360">
            <v>0.2</v>
          </cell>
          <cell r="L360">
            <v>0</v>
          </cell>
          <cell r="M360">
            <v>0.2</v>
          </cell>
          <cell r="N360">
            <v>0</v>
          </cell>
          <cell r="O360">
            <v>0</v>
          </cell>
          <cell r="P360">
            <v>1</v>
          </cell>
          <cell r="Q360">
            <v>0.2</v>
          </cell>
          <cell r="R360">
            <v>0</v>
          </cell>
        </row>
        <row r="361">
          <cell r="B361">
            <v>41</v>
          </cell>
          <cell r="C361" t="str">
            <v>Other Tangible Assets</v>
          </cell>
          <cell r="G361">
            <v>0</v>
          </cell>
          <cell r="H361">
            <v>0</v>
          </cell>
          <cell r="I361">
            <v>0</v>
          </cell>
          <cell r="J361">
            <v>0</v>
          </cell>
          <cell r="K361">
            <v>0.2</v>
          </cell>
          <cell r="L361">
            <v>0</v>
          </cell>
          <cell r="M361">
            <v>0.2</v>
          </cell>
          <cell r="N361">
            <v>0</v>
          </cell>
          <cell r="O361">
            <v>0</v>
          </cell>
          <cell r="P361">
            <v>1</v>
          </cell>
          <cell r="Q361">
            <v>0.2</v>
          </cell>
          <cell r="R361">
            <v>0</v>
          </cell>
        </row>
        <row r="362">
          <cell r="B362">
            <v>42</v>
          </cell>
          <cell r="C362" t="str">
            <v>Other</v>
          </cell>
          <cell r="G362">
            <v>0</v>
          </cell>
          <cell r="H362">
            <v>0</v>
          </cell>
          <cell r="I362">
            <v>0</v>
          </cell>
          <cell r="J362">
            <v>0</v>
          </cell>
          <cell r="K362">
            <v>1</v>
          </cell>
          <cell r="L362">
            <v>0</v>
          </cell>
          <cell r="M362">
            <v>1</v>
          </cell>
          <cell r="N362">
            <v>0</v>
          </cell>
          <cell r="O362">
            <v>0</v>
          </cell>
          <cell r="P362">
            <v>1</v>
          </cell>
          <cell r="Q362">
            <v>1</v>
          </cell>
          <cell r="R362">
            <v>0</v>
          </cell>
        </row>
        <row r="364">
          <cell r="B364">
            <v>43</v>
          </cell>
          <cell r="C364" t="str">
            <v>Sub-Totals</v>
          </cell>
          <cell r="G364">
            <v>0</v>
          </cell>
          <cell r="H364">
            <v>0</v>
          </cell>
          <cell r="I364">
            <v>0</v>
          </cell>
          <cell r="J364">
            <v>0</v>
          </cell>
          <cell r="K364">
            <v>0</v>
          </cell>
          <cell r="M364">
            <v>0</v>
          </cell>
          <cell r="Q364">
            <v>0</v>
          </cell>
          <cell r="R364">
            <v>0</v>
          </cell>
        </row>
        <row r="366">
          <cell r="B366">
            <v>44</v>
          </cell>
          <cell r="C366" t="str">
            <v>Multiply: Spread of Risk Factor</v>
          </cell>
          <cell r="K366">
            <v>1.5</v>
          </cell>
          <cell r="L366">
            <v>0</v>
          </cell>
          <cell r="R366">
            <v>1.5</v>
          </cell>
        </row>
        <row r="367">
          <cell r="B367">
            <v>45</v>
          </cell>
          <cell r="C367" t="str">
            <v>Company Totals at</v>
          </cell>
          <cell r="F367">
            <v>41274</v>
          </cell>
          <cell r="G367">
            <v>0</v>
          </cell>
          <cell r="H367">
            <v>0</v>
          </cell>
          <cell r="I367">
            <v>0</v>
          </cell>
          <cell r="J367">
            <v>0</v>
          </cell>
          <cell r="K367">
            <v>0</v>
          </cell>
          <cell r="M367">
            <v>0</v>
          </cell>
          <cell r="Q367">
            <v>0</v>
          </cell>
          <cell r="R367">
            <v>0</v>
          </cell>
          <cell r="S367" t="str">
            <v xml:space="preserve"> = (B1) + (B2)</v>
          </cell>
        </row>
        <row r="368">
          <cell r="N368" t="str">
            <v>Credit to Risk Factors above for:</v>
          </cell>
          <cell r="S368" t="str">
            <v xml:space="preserve">Note: For small insurers predominant in </v>
          </cell>
        </row>
        <row r="369">
          <cell r="B369">
            <v>46</v>
          </cell>
          <cell r="C369" t="str">
            <v>Deferred Acquisition Costs (Non/Life Only)</v>
          </cell>
          <cell r="G369">
            <v>0</v>
          </cell>
          <cell r="N369" t="str">
            <v>Unit Linked</v>
          </cell>
          <cell r="O369" t="str">
            <v>Participatory</v>
          </cell>
          <cell r="P369" t="str">
            <v>PC &amp; Protect.</v>
          </cell>
          <cell r="S369" t="str">
            <v xml:space="preserve">Life/Annuities, the reinsurance dependence </v>
          </cell>
        </row>
        <row r="370">
          <cell r="B370">
            <v>47</v>
          </cell>
          <cell r="C370" t="str">
            <v>Deferred Acquisition Costs (Life Only)</v>
          </cell>
          <cell r="G370">
            <v>0</v>
          </cell>
          <cell r="J370">
            <v>0</v>
          </cell>
          <cell r="K370" t="str">
            <v>Invested Asset Base</v>
          </cell>
          <cell r="N370">
            <v>1</v>
          </cell>
          <cell r="O370">
            <v>0.5</v>
          </cell>
          <cell r="P370">
            <v>0</v>
          </cell>
          <cell r="Q370" t="str">
            <v>Baseline Credit</v>
          </cell>
          <cell r="S370" t="str">
            <v>factor should be increased in accordance</v>
          </cell>
        </row>
        <row r="371">
          <cell r="B371">
            <v>48</v>
          </cell>
          <cell r="N371">
            <v>1</v>
          </cell>
          <cell r="O371">
            <v>0.5</v>
          </cell>
          <cell r="P371">
            <v>0</v>
          </cell>
          <cell r="Q371" t="str">
            <v>Selected Credit</v>
          </cell>
          <cell r="S371" t="str">
            <v>with L/H spread of risk guidelines.</v>
          </cell>
        </row>
        <row r="372">
          <cell r="N372" t="str">
            <v>Unit Linked</v>
          </cell>
          <cell r="O372" t="str">
            <v>Participatory</v>
          </cell>
          <cell r="P372" t="str">
            <v>PC &amp; Protect.</v>
          </cell>
        </row>
        <row r="373">
          <cell r="B373">
            <v>49</v>
          </cell>
          <cell r="J373">
            <v>0</v>
          </cell>
          <cell r="K373" t="str">
            <v>Total Reserves (excludes separate acct)</v>
          </cell>
          <cell r="N373">
            <v>0</v>
          </cell>
          <cell r="O373">
            <v>0</v>
          </cell>
          <cell r="P373">
            <v>1</v>
          </cell>
          <cell r="Q373" t="str">
            <v>Baseline Allocation of Assets Based on Reserves.</v>
          </cell>
        </row>
        <row r="374">
          <cell r="B374">
            <v>50</v>
          </cell>
          <cell r="N374">
            <v>0</v>
          </cell>
          <cell r="O374">
            <v>0</v>
          </cell>
          <cell r="P374">
            <v>1</v>
          </cell>
          <cell r="Q374" t="str">
            <v>Selected Allocation of Assets to Product Type</v>
          </cell>
        </row>
        <row r="433">
          <cell r="B433" t="str">
            <v>Company:</v>
          </cell>
          <cell r="E433" t="str">
            <v>XYZ Sample</v>
          </cell>
          <cell r="I433" t="str">
            <v>Currency:</v>
          </cell>
          <cell r="J433" t="str">
            <v>US Dollars</v>
          </cell>
          <cell r="S433" t="str">
            <v xml:space="preserve">Page 2 </v>
          </cell>
          <cell r="AE433" t="str">
            <v>Company:</v>
          </cell>
          <cell r="AH433" t="str">
            <v>XYZ Sample</v>
          </cell>
          <cell r="AO433" t="str">
            <v>Currency:</v>
          </cell>
          <cell r="AQ433" t="str">
            <v>US Dollars</v>
          </cell>
          <cell r="AZ433" t="str">
            <v>Summary Exhibit 2</v>
          </cell>
        </row>
        <row r="434">
          <cell r="B434" t="str">
            <v>AMB #:</v>
          </cell>
          <cell r="E434" t="str">
            <v>99999</v>
          </cell>
          <cell r="I434" t="str">
            <v>Denomination:</v>
          </cell>
          <cell r="J434" t="str">
            <v>(000)s</v>
          </cell>
          <cell r="AE434" t="str">
            <v>AMB #:</v>
          </cell>
          <cell r="AH434" t="str">
            <v>99999</v>
          </cell>
          <cell r="AO434" t="str">
            <v>Denomination:</v>
          </cell>
          <cell r="AQ434" t="str">
            <v>(000)s</v>
          </cell>
        </row>
        <row r="435">
          <cell r="B435" t="str">
            <v>Analyst:</v>
          </cell>
          <cell r="E435" t="str">
            <v xml:space="preserve"> </v>
          </cell>
          <cell r="AE435" t="str">
            <v>Analyst:</v>
          </cell>
          <cell r="AH435" t="str">
            <v xml:space="preserve"> </v>
          </cell>
        </row>
        <row r="436">
          <cell r="J436" t="str">
            <v>INVESTMENT RISK</v>
          </cell>
          <cell r="AP436" t="str">
            <v>INVESTMENT RISK</v>
          </cell>
        </row>
        <row r="437">
          <cell r="J437">
            <v>39813</v>
          </cell>
        </row>
        <row r="438">
          <cell r="N438" t="str">
            <v>Percent</v>
          </cell>
          <cell r="O438" t="str">
            <v>Percent</v>
          </cell>
          <cell r="P438" t="str">
            <v>Percent</v>
          </cell>
        </row>
        <row r="439">
          <cell r="K439" t="str">
            <v>Baseline</v>
          </cell>
          <cell r="L439" t="str">
            <v>Adjustment</v>
          </cell>
          <cell r="M439" t="str">
            <v>Total</v>
          </cell>
          <cell r="N439" t="str">
            <v>of asset</v>
          </cell>
          <cell r="O439" t="str">
            <v>of asset</v>
          </cell>
          <cell r="P439" t="str">
            <v>of asset</v>
          </cell>
          <cell r="Q439" t="str">
            <v>Final</v>
          </cell>
          <cell r="AJ439">
            <v>39813</v>
          </cell>
          <cell r="AL439">
            <v>40178</v>
          </cell>
          <cell r="AN439">
            <v>40543</v>
          </cell>
          <cell r="AP439">
            <v>40908</v>
          </cell>
          <cell r="AR439">
            <v>41274</v>
          </cell>
          <cell r="AT439">
            <v>39813</v>
          </cell>
          <cell r="AV439">
            <v>40178</v>
          </cell>
          <cell r="AX439">
            <v>40543</v>
          </cell>
          <cell r="AZ439">
            <v>40908</v>
          </cell>
          <cell r="BB439">
            <v>41274</v>
          </cell>
        </row>
        <row r="440">
          <cell r="B440" t="str">
            <v xml:space="preserve">   Bonds at</v>
          </cell>
          <cell r="E440">
            <v>39813</v>
          </cell>
          <cell r="G440" t="str">
            <v>Statement Value</v>
          </cell>
          <cell r="H440" t="str">
            <v>Market Value</v>
          </cell>
          <cell r="I440" t="str">
            <v>Adjustment</v>
          </cell>
          <cell r="J440" t="str">
            <v>Total</v>
          </cell>
          <cell r="K440" t="str">
            <v>Asset Risk Factor (%)</v>
          </cell>
          <cell r="L440" t="str">
            <v>to Asset Risk Factor</v>
          </cell>
          <cell r="M440" t="str">
            <v>Asset Risk Factor</v>
          </cell>
          <cell r="N440" t="str">
            <v>dedicated to Unit Linked</v>
          </cell>
          <cell r="O440" t="str">
            <v>dedicated to Partici-patory</v>
          </cell>
          <cell r="P440" t="str">
            <v>dedicated to PC &amp; Protection</v>
          </cell>
          <cell r="Q440" t="str">
            <v>Asset Risk Factor</v>
          </cell>
          <cell r="R440" t="str">
            <v>Adjusted Required Capital</v>
          </cell>
          <cell r="S440" t="str">
            <v>Explanation of Adjustments</v>
          </cell>
          <cell r="AE440" t="str">
            <v xml:space="preserve">   Bonds:</v>
          </cell>
          <cell r="AJ440" t="str">
            <v>Market Value</v>
          </cell>
          <cell r="AL440" t="str">
            <v>Market Value</v>
          </cell>
          <cell r="AN440" t="str">
            <v>Market Value</v>
          </cell>
          <cell r="AP440" t="str">
            <v>Market Value</v>
          </cell>
          <cell r="AR440" t="str">
            <v>Market Value</v>
          </cell>
          <cell r="AT440" t="str">
            <v>Adjusted Required Capital</v>
          </cell>
          <cell r="AV440" t="str">
            <v>Adjusted Required Capital</v>
          </cell>
          <cell r="AX440" t="str">
            <v>Adjusted Required Capital</v>
          </cell>
          <cell r="AZ440" t="str">
            <v>Adjusted Required Capital</v>
          </cell>
          <cell r="BB440" t="str">
            <v>Adjusted Required Capital</v>
          </cell>
        </row>
        <row r="441">
          <cell r="B441">
            <v>1</v>
          </cell>
          <cell r="C441" t="str">
            <v>Global Rating AAA</v>
          </cell>
          <cell r="G441">
            <v>0</v>
          </cell>
          <cell r="H441">
            <v>0</v>
          </cell>
          <cell r="I441">
            <v>0</v>
          </cell>
          <cell r="J441">
            <v>0</v>
          </cell>
          <cell r="K441">
            <v>2E-3</v>
          </cell>
          <cell r="L441">
            <v>0</v>
          </cell>
          <cell r="M441">
            <v>2E-3</v>
          </cell>
          <cell r="N441">
            <v>0</v>
          </cell>
          <cell r="O441">
            <v>0</v>
          </cell>
          <cell r="P441">
            <v>1</v>
          </cell>
          <cell r="Q441">
            <v>2E-3</v>
          </cell>
          <cell r="R441">
            <v>0</v>
          </cell>
          <cell r="S441" t="str">
            <v xml:space="preserve"> </v>
          </cell>
          <cell r="AE441">
            <v>1</v>
          </cell>
          <cell r="AF441" t="str">
            <v>Global Rating AAA</v>
          </cell>
          <cell r="AJ441">
            <v>0</v>
          </cell>
          <cell r="AL441">
            <v>0</v>
          </cell>
          <cell r="AN441">
            <v>0</v>
          </cell>
          <cell r="AP441">
            <v>0</v>
          </cell>
          <cell r="AR441">
            <v>0</v>
          </cell>
          <cell r="AT441">
            <v>0</v>
          </cell>
          <cell r="AV441">
            <v>0</v>
          </cell>
          <cell r="AX441">
            <v>0</v>
          </cell>
          <cell r="AZ441">
            <v>0</v>
          </cell>
          <cell r="BB441">
            <v>0</v>
          </cell>
        </row>
        <row r="442">
          <cell r="B442">
            <v>2</v>
          </cell>
          <cell r="C442" t="str">
            <v>Global Rating AA+, AA, AA-</v>
          </cell>
          <cell r="G442">
            <v>0</v>
          </cell>
          <cell r="H442">
            <v>0</v>
          </cell>
          <cell r="I442">
            <v>0</v>
          </cell>
          <cell r="J442">
            <v>0</v>
          </cell>
          <cell r="K442">
            <v>5.0000000000000001E-3</v>
          </cell>
          <cell r="L442">
            <v>0</v>
          </cell>
          <cell r="M442">
            <v>5.0000000000000001E-3</v>
          </cell>
          <cell r="N442">
            <v>0</v>
          </cell>
          <cell r="O442">
            <v>0</v>
          </cell>
          <cell r="P442">
            <v>1</v>
          </cell>
          <cell r="Q442">
            <v>5.0000000000000001E-3</v>
          </cell>
          <cell r="R442">
            <v>0</v>
          </cell>
          <cell r="S442" t="str">
            <v xml:space="preserve"> </v>
          </cell>
          <cell r="AE442">
            <v>2</v>
          </cell>
          <cell r="AF442" t="str">
            <v>Global Rating AA+, AA, AA-</v>
          </cell>
          <cell r="AJ442">
            <v>0</v>
          </cell>
          <cell r="AL442">
            <v>0</v>
          </cell>
          <cell r="AN442">
            <v>0</v>
          </cell>
          <cell r="AP442">
            <v>0</v>
          </cell>
          <cell r="AR442">
            <v>0</v>
          </cell>
          <cell r="AT442">
            <v>0</v>
          </cell>
          <cell r="AV442">
            <v>0</v>
          </cell>
          <cell r="AX442">
            <v>0</v>
          </cell>
          <cell r="AZ442">
            <v>0</v>
          </cell>
          <cell r="BB442">
            <v>0</v>
          </cell>
        </row>
        <row r="443">
          <cell r="B443">
            <v>3</v>
          </cell>
          <cell r="C443" t="str">
            <v>Global Rating A+, A, &amp; A-</v>
          </cell>
          <cell r="G443">
            <v>0</v>
          </cell>
          <cell r="H443">
            <v>0</v>
          </cell>
          <cell r="I443">
            <v>0</v>
          </cell>
          <cell r="J443">
            <v>0</v>
          </cell>
          <cell r="K443">
            <v>0.01</v>
          </cell>
          <cell r="L443">
            <v>0</v>
          </cell>
          <cell r="M443">
            <v>0.01</v>
          </cell>
          <cell r="N443">
            <v>0</v>
          </cell>
          <cell r="O443">
            <v>0</v>
          </cell>
          <cell r="P443">
            <v>1</v>
          </cell>
          <cell r="Q443">
            <v>0.01</v>
          </cell>
          <cell r="R443">
            <v>0</v>
          </cell>
          <cell r="S443" t="str">
            <v xml:space="preserve"> </v>
          </cell>
          <cell r="AE443">
            <v>3</v>
          </cell>
          <cell r="AF443" t="str">
            <v>Global Rating A+, A, &amp; A-</v>
          </cell>
          <cell r="AJ443">
            <v>0</v>
          </cell>
          <cell r="AL443">
            <v>0</v>
          </cell>
          <cell r="AN443">
            <v>0</v>
          </cell>
          <cell r="AP443">
            <v>0</v>
          </cell>
          <cell r="AR443">
            <v>0</v>
          </cell>
          <cell r="AT443">
            <v>0</v>
          </cell>
          <cell r="AV443">
            <v>0</v>
          </cell>
          <cell r="AX443">
            <v>0</v>
          </cell>
          <cell r="AZ443">
            <v>0</v>
          </cell>
          <cell r="BB443">
            <v>0</v>
          </cell>
        </row>
        <row r="444">
          <cell r="B444">
            <v>4</v>
          </cell>
          <cell r="C444" t="str">
            <v xml:space="preserve">Global Rating BBB+, BBB, BBB- </v>
          </cell>
          <cell r="G444">
            <v>0</v>
          </cell>
          <cell r="H444">
            <v>0</v>
          </cell>
          <cell r="I444">
            <v>0</v>
          </cell>
          <cell r="J444">
            <v>0</v>
          </cell>
          <cell r="K444">
            <v>0.02</v>
          </cell>
          <cell r="L444">
            <v>0</v>
          </cell>
          <cell r="M444">
            <v>0.02</v>
          </cell>
          <cell r="N444">
            <v>0</v>
          </cell>
          <cell r="O444">
            <v>0</v>
          </cell>
          <cell r="P444">
            <v>1</v>
          </cell>
          <cell r="Q444">
            <v>0.02</v>
          </cell>
          <cell r="R444">
            <v>0</v>
          </cell>
          <cell r="S444" t="str">
            <v xml:space="preserve"> </v>
          </cell>
          <cell r="AE444">
            <v>4</v>
          </cell>
          <cell r="AF444" t="str">
            <v xml:space="preserve">Global Rating BBB+, BBB, BBB- </v>
          </cell>
          <cell r="AJ444">
            <v>0</v>
          </cell>
          <cell r="AL444">
            <v>0</v>
          </cell>
          <cell r="AN444">
            <v>0</v>
          </cell>
          <cell r="AP444">
            <v>0</v>
          </cell>
          <cell r="AR444">
            <v>0</v>
          </cell>
          <cell r="AT444">
            <v>0</v>
          </cell>
          <cell r="AV444">
            <v>0</v>
          </cell>
          <cell r="AX444">
            <v>0</v>
          </cell>
          <cell r="AZ444">
            <v>0</v>
          </cell>
          <cell r="BB444">
            <v>0</v>
          </cell>
        </row>
        <row r="445">
          <cell r="B445">
            <v>5</v>
          </cell>
          <cell r="C445" t="str">
            <v xml:space="preserve">Global Rating BB+, BB, BB- </v>
          </cell>
          <cell r="G445">
            <v>0</v>
          </cell>
          <cell r="H445">
            <v>0</v>
          </cell>
          <cell r="I445">
            <v>0</v>
          </cell>
          <cell r="J445">
            <v>0</v>
          </cell>
          <cell r="K445">
            <v>0.04</v>
          </cell>
          <cell r="L445">
            <v>0</v>
          </cell>
          <cell r="M445">
            <v>0.04</v>
          </cell>
          <cell r="N445">
            <v>0</v>
          </cell>
          <cell r="O445">
            <v>0</v>
          </cell>
          <cell r="P445">
            <v>1</v>
          </cell>
          <cell r="Q445">
            <v>0.04</v>
          </cell>
          <cell r="R445">
            <v>0</v>
          </cell>
          <cell r="S445" t="str">
            <v xml:space="preserve"> </v>
          </cell>
          <cell r="AE445">
            <v>5</v>
          </cell>
          <cell r="AF445" t="str">
            <v xml:space="preserve">Global Rating BB+, BB, BB- </v>
          </cell>
          <cell r="AJ445">
            <v>0</v>
          </cell>
          <cell r="AL445">
            <v>0</v>
          </cell>
          <cell r="AN445">
            <v>0</v>
          </cell>
          <cell r="AP445">
            <v>0</v>
          </cell>
          <cell r="AR445">
            <v>0</v>
          </cell>
          <cell r="AT445">
            <v>0</v>
          </cell>
          <cell r="AV445">
            <v>0</v>
          </cell>
          <cell r="AX445">
            <v>0</v>
          </cell>
          <cell r="AZ445">
            <v>0</v>
          </cell>
          <cell r="BB445">
            <v>0</v>
          </cell>
        </row>
        <row r="446">
          <cell r="B446">
            <v>6</v>
          </cell>
          <cell r="C446" t="str">
            <v xml:space="preserve">Global Rating B+, B, B- </v>
          </cell>
          <cell r="G446">
            <v>0</v>
          </cell>
          <cell r="H446">
            <v>0</v>
          </cell>
          <cell r="I446">
            <v>0</v>
          </cell>
          <cell r="J446">
            <v>0</v>
          </cell>
          <cell r="K446">
            <v>4.4999999999999998E-2</v>
          </cell>
          <cell r="L446">
            <v>0</v>
          </cell>
          <cell r="M446">
            <v>4.4999999999999998E-2</v>
          </cell>
          <cell r="N446">
            <v>0</v>
          </cell>
          <cell r="O446">
            <v>0</v>
          </cell>
          <cell r="P446">
            <v>1</v>
          </cell>
          <cell r="Q446">
            <v>4.4999999999999998E-2</v>
          </cell>
          <cell r="R446">
            <v>0</v>
          </cell>
          <cell r="S446" t="str">
            <v xml:space="preserve"> </v>
          </cell>
          <cell r="AE446">
            <v>6</v>
          </cell>
          <cell r="AF446" t="str">
            <v xml:space="preserve">Global Rating B+, B, B- </v>
          </cell>
          <cell r="AJ446">
            <v>0</v>
          </cell>
          <cell r="AL446">
            <v>0</v>
          </cell>
          <cell r="AN446">
            <v>0</v>
          </cell>
          <cell r="AP446">
            <v>0</v>
          </cell>
          <cell r="AR446">
            <v>0</v>
          </cell>
          <cell r="AT446">
            <v>0</v>
          </cell>
          <cell r="AV446">
            <v>0</v>
          </cell>
          <cell r="AX446">
            <v>0</v>
          </cell>
          <cell r="AZ446">
            <v>0</v>
          </cell>
          <cell r="BB446">
            <v>0</v>
          </cell>
        </row>
        <row r="447">
          <cell r="B447">
            <v>7</v>
          </cell>
          <cell r="C447" t="str">
            <v xml:space="preserve">Global Rating CCC, CC, C </v>
          </cell>
          <cell r="G447">
            <v>0</v>
          </cell>
          <cell r="H447">
            <v>0</v>
          </cell>
          <cell r="I447">
            <v>0</v>
          </cell>
          <cell r="J447">
            <v>0</v>
          </cell>
          <cell r="K447">
            <v>0.1</v>
          </cell>
          <cell r="L447">
            <v>0</v>
          </cell>
          <cell r="M447">
            <v>0.1</v>
          </cell>
          <cell r="N447">
            <v>0</v>
          </cell>
          <cell r="O447">
            <v>0</v>
          </cell>
          <cell r="P447">
            <v>1</v>
          </cell>
          <cell r="Q447">
            <v>0.1</v>
          </cell>
          <cell r="R447">
            <v>0</v>
          </cell>
          <cell r="S447" t="str">
            <v xml:space="preserve"> </v>
          </cell>
          <cell r="AE447">
            <v>7</v>
          </cell>
          <cell r="AF447" t="str">
            <v xml:space="preserve">Global Rating CCC, CC, C </v>
          </cell>
          <cell r="AJ447">
            <v>0</v>
          </cell>
          <cell r="AL447">
            <v>0</v>
          </cell>
          <cell r="AN447">
            <v>0</v>
          </cell>
          <cell r="AP447">
            <v>0</v>
          </cell>
          <cell r="AR447">
            <v>0</v>
          </cell>
          <cell r="AT447">
            <v>0</v>
          </cell>
          <cell r="AV447">
            <v>0</v>
          </cell>
          <cell r="AX447">
            <v>0</v>
          </cell>
          <cell r="AZ447">
            <v>0</v>
          </cell>
          <cell r="BB447">
            <v>0</v>
          </cell>
        </row>
        <row r="448">
          <cell r="B448">
            <v>8</v>
          </cell>
          <cell r="C448" t="str">
            <v xml:space="preserve">Global Rating D (in/near default) </v>
          </cell>
          <cell r="G448">
            <v>0</v>
          </cell>
          <cell r="H448">
            <v>0</v>
          </cell>
          <cell r="I448">
            <v>0</v>
          </cell>
          <cell r="J448">
            <v>0</v>
          </cell>
          <cell r="K448">
            <v>0.3</v>
          </cell>
          <cell r="L448">
            <v>0</v>
          </cell>
          <cell r="M448">
            <v>0.3</v>
          </cell>
          <cell r="N448">
            <v>0</v>
          </cell>
          <cell r="O448">
            <v>0</v>
          </cell>
          <cell r="P448">
            <v>1</v>
          </cell>
          <cell r="Q448">
            <v>0.3</v>
          </cell>
          <cell r="R448">
            <v>0</v>
          </cell>
          <cell r="S448" t="str">
            <v xml:space="preserve"> </v>
          </cell>
          <cell r="AE448">
            <v>8</v>
          </cell>
          <cell r="AF448" t="str">
            <v xml:space="preserve">Global Rating D (in/near default) </v>
          </cell>
          <cell r="AJ448">
            <v>0</v>
          </cell>
          <cell r="AL448">
            <v>0</v>
          </cell>
          <cell r="AN448">
            <v>0</v>
          </cell>
          <cell r="AP448">
            <v>0</v>
          </cell>
          <cell r="AR448">
            <v>0</v>
          </cell>
          <cell r="AT448">
            <v>0</v>
          </cell>
          <cell r="AV448">
            <v>0</v>
          </cell>
          <cell r="AX448">
            <v>0</v>
          </cell>
          <cell r="AZ448">
            <v>0</v>
          </cell>
          <cell r="BB448">
            <v>0</v>
          </cell>
        </row>
        <row r="449">
          <cell r="B449">
            <v>9</v>
          </cell>
          <cell r="C449" t="str">
            <v>Non Rated</v>
          </cell>
          <cell r="G449">
            <v>0</v>
          </cell>
          <cell r="H449">
            <v>0</v>
          </cell>
          <cell r="I449">
            <v>0</v>
          </cell>
          <cell r="J449">
            <v>0</v>
          </cell>
          <cell r="K449">
            <v>0.5</v>
          </cell>
          <cell r="L449">
            <v>0</v>
          </cell>
          <cell r="M449">
            <v>0.5</v>
          </cell>
          <cell r="N449">
            <v>0</v>
          </cell>
          <cell r="O449">
            <v>0</v>
          </cell>
          <cell r="P449">
            <v>1</v>
          </cell>
          <cell r="Q449">
            <v>0.5</v>
          </cell>
          <cell r="R449">
            <v>0</v>
          </cell>
          <cell r="S449" t="str">
            <v xml:space="preserve"> </v>
          </cell>
          <cell r="AE449">
            <v>9</v>
          </cell>
          <cell r="AF449" t="str">
            <v>Non Rated</v>
          </cell>
          <cell r="AJ449">
            <v>0</v>
          </cell>
          <cell r="AL449">
            <v>0</v>
          </cell>
          <cell r="AN449">
            <v>0</v>
          </cell>
          <cell r="AP449">
            <v>0</v>
          </cell>
          <cell r="AR449">
            <v>0</v>
          </cell>
          <cell r="AT449">
            <v>0</v>
          </cell>
          <cell r="AV449">
            <v>0</v>
          </cell>
          <cell r="AX449">
            <v>0</v>
          </cell>
          <cell r="AZ449">
            <v>0</v>
          </cell>
          <cell r="BB449">
            <v>0</v>
          </cell>
        </row>
        <row r="450">
          <cell r="B450">
            <v>10</v>
          </cell>
          <cell r="C450" t="str">
            <v>Affiliated</v>
          </cell>
          <cell r="G450">
            <v>0</v>
          </cell>
          <cell r="H450">
            <v>0</v>
          </cell>
          <cell r="I450">
            <v>0</v>
          </cell>
          <cell r="J450">
            <v>0</v>
          </cell>
          <cell r="K450">
            <v>1</v>
          </cell>
          <cell r="L450">
            <v>0</v>
          </cell>
          <cell r="M450">
            <v>1</v>
          </cell>
          <cell r="N450">
            <v>0</v>
          </cell>
          <cell r="O450">
            <v>0</v>
          </cell>
          <cell r="P450">
            <v>1</v>
          </cell>
          <cell r="Q450">
            <v>1</v>
          </cell>
          <cell r="R450">
            <v>0</v>
          </cell>
          <cell r="S450" t="str">
            <v xml:space="preserve"> </v>
          </cell>
          <cell r="AE450">
            <v>10</v>
          </cell>
          <cell r="AF450" t="str">
            <v>Affiliated</v>
          </cell>
          <cell r="AJ450">
            <v>0</v>
          </cell>
          <cell r="AL450">
            <v>0</v>
          </cell>
          <cell r="AN450">
            <v>0</v>
          </cell>
          <cell r="AP450">
            <v>0</v>
          </cell>
          <cell r="AR450">
            <v>0</v>
          </cell>
          <cell r="AT450">
            <v>0</v>
          </cell>
          <cell r="AV450">
            <v>0</v>
          </cell>
          <cell r="AX450">
            <v>0</v>
          </cell>
          <cell r="AZ450">
            <v>0</v>
          </cell>
          <cell r="BB450">
            <v>0</v>
          </cell>
        </row>
        <row r="451">
          <cell r="B451">
            <v>11</v>
          </cell>
          <cell r="C451" t="str">
            <v>Other</v>
          </cell>
          <cell r="G451">
            <v>0</v>
          </cell>
          <cell r="H451">
            <v>0</v>
          </cell>
          <cell r="I451">
            <v>0</v>
          </cell>
          <cell r="J451">
            <v>0</v>
          </cell>
          <cell r="K451">
            <v>1</v>
          </cell>
          <cell r="L451">
            <v>0</v>
          </cell>
          <cell r="M451">
            <v>1</v>
          </cell>
          <cell r="N451">
            <v>0</v>
          </cell>
          <cell r="O451">
            <v>0</v>
          </cell>
          <cell r="P451">
            <v>1</v>
          </cell>
          <cell r="Q451">
            <v>1</v>
          </cell>
          <cell r="R451">
            <v>0</v>
          </cell>
          <cell r="S451" t="str">
            <v xml:space="preserve"> </v>
          </cell>
          <cell r="AE451">
            <v>11</v>
          </cell>
          <cell r="AF451" t="str">
            <v>Other</v>
          </cell>
          <cell r="AJ451">
            <v>0</v>
          </cell>
          <cell r="AL451">
            <v>0</v>
          </cell>
          <cell r="AN451">
            <v>0</v>
          </cell>
          <cell r="AP451">
            <v>0</v>
          </cell>
          <cell r="AR451">
            <v>0</v>
          </cell>
          <cell r="AT451">
            <v>0</v>
          </cell>
          <cell r="AV451">
            <v>0</v>
          </cell>
          <cell r="AX451">
            <v>0</v>
          </cell>
          <cell r="AZ451">
            <v>0</v>
          </cell>
          <cell r="BB451">
            <v>0</v>
          </cell>
        </row>
        <row r="452">
          <cell r="B452">
            <v>12</v>
          </cell>
          <cell r="E452" t="str">
            <v>Total Bonds</v>
          </cell>
          <cell r="G452">
            <v>0</v>
          </cell>
          <cell r="H452">
            <v>0</v>
          </cell>
          <cell r="I452">
            <v>0</v>
          </cell>
          <cell r="J452">
            <v>0</v>
          </cell>
          <cell r="K452">
            <v>0</v>
          </cell>
          <cell r="M452">
            <v>0</v>
          </cell>
          <cell r="Q452">
            <v>0</v>
          </cell>
          <cell r="R452">
            <v>0</v>
          </cell>
          <cell r="AE452">
            <v>12</v>
          </cell>
          <cell r="AF452" t="str">
            <v>Total Bonds</v>
          </cell>
          <cell r="AH452" t="str">
            <v>Total Bonds</v>
          </cell>
          <cell r="AJ452">
            <v>0</v>
          </cell>
          <cell r="AL452">
            <v>0</v>
          </cell>
          <cell r="AN452">
            <v>0</v>
          </cell>
          <cell r="AP452">
            <v>0</v>
          </cell>
          <cell r="AR452">
            <v>0</v>
          </cell>
          <cell r="AT452">
            <v>0</v>
          </cell>
          <cell r="AV452">
            <v>0</v>
          </cell>
          <cell r="AX452">
            <v>0</v>
          </cell>
          <cell r="AZ452">
            <v>0</v>
          </cell>
          <cell r="BB452">
            <v>0</v>
          </cell>
        </row>
        <row r="454">
          <cell r="B454" t="str">
            <v>Preferred Stocks at</v>
          </cell>
          <cell r="F454">
            <v>39813</v>
          </cell>
          <cell r="AE454" t="str">
            <v>Preferred Stocks:</v>
          </cell>
        </row>
        <row r="455">
          <cell r="B455">
            <v>13</v>
          </cell>
          <cell r="C455" t="str">
            <v>Non-Affiliated (Public)</v>
          </cell>
          <cell r="G455">
            <v>0</v>
          </cell>
          <cell r="H455">
            <v>0</v>
          </cell>
          <cell r="I455">
            <v>0</v>
          </cell>
          <cell r="J455">
            <v>0</v>
          </cell>
          <cell r="K455">
            <v>2E-3</v>
          </cell>
          <cell r="L455">
            <v>0</v>
          </cell>
          <cell r="M455">
            <v>2E-3</v>
          </cell>
          <cell r="N455">
            <v>0</v>
          </cell>
          <cell r="O455">
            <v>0</v>
          </cell>
          <cell r="P455">
            <v>1</v>
          </cell>
          <cell r="Q455">
            <v>2E-3</v>
          </cell>
          <cell r="R455">
            <v>0</v>
          </cell>
          <cell r="S455" t="str">
            <v xml:space="preserve"> </v>
          </cell>
          <cell r="AE455">
            <v>13</v>
          </cell>
          <cell r="AF455" t="str">
            <v>Non-Affil (Public) w/Global Rating AAA</v>
          </cell>
          <cell r="AJ455">
            <v>0</v>
          </cell>
          <cell r="AL455">
            <v>0</v>
          </cell>
          <cell r="AN455">
            <v>0</v>
          </cell>
          <cell r="AP455">
            <v>0</v>
          </cell>
          <cell r="AR455">
            <v>0</v>
          </cell>
          <cell r="AT455">
            <v>0</v>
          </cell>
          <cell r="AV455">
            <v>0</v>
          </cell>
          <cell r="AX455">
            <v>0</v>
          </cell>
          <cell r="AZ455">
            <v>0</v>
          </cell>
          <cell r="BB455">
            <v>0</v>
          </cell>
        </row>
        <row r="456">
          <cell r="B456">
            <v>14</v>
          </cell>
          <cell r="C456" t="str">
            <v>Non-Affil (Public) w/Global Rating AA+, AA, AA-</v>
          </cell>
          <cell r="G456">
            <v>0</v>
          </cell>
          <cell r="H456">
            <v>0</v>
          </cell>
          <cell r="I456">
            <v>0</v>
          </cell>
          <cell r="J456">
            <v>0</v>
          </cell>
          <cell r="K456">
            <v>5.0000000000000001E-3</v>
          </cell>
          <cell r="L456">
            <v>0</v>
          </cell>
          <cell r="M456">
            <v>5.0000000000000001E-3</v>
          </cell>
          <cell r="N456">
            <v>0</v>
          </cell>
          <cell r="O456">
            <v>0</v>
          </cell>
          <cell r="P456">
            <v>1</v>
          </cell>
          <cell r="Q456">
            <v>5.0000000000000001E-3</v>
          </cell>
          <cell r="R456">
            <v>0</v>
          </cell>
          <cell r="S456" t="str">
            <v xml:space="preserve"> </v>
          </cell>
          <cell r="AE456">
            <v>14</v>
          </cell>
          <cell r="AF456" t="str">
            <v>Non-Affil (Public) w/Global Rating AA+, AA, AA-</v>
          </cell>
          <cell r="AJ456">
            <v>0</v>
          </cell>
          <cell r="AL456">
            <v>0</v>
          </cell>
          <cell r="AN456">
            <v>0</v>
          </cell>
          <cell r="AP456">
            <v>0</v>
          </cell>
          <cell r="AR456">
            <v>0</v>
          </cell>
          <cell r="AT456">
            <v>0</v>
          </cell>
          <cell r="AV456">
            <v>0</v>
          </cell>
          <cell r="AX456">
            <v>0</v>
          </cell>
          <cell r="AZ456">
            <v>0</v>
          </cell>
          <cell r="BB456">
            <v>0</v>
          </cell>
        </row>
        <row r="457">
          <cell r="B457">
            <v>15</v>
          </cell>
          <cell r="C457" t="str">
            <v>Non-Affil (Public) w/Global Rating A+, A, &amp; A-</v>
          </cell>
          <cell r="G457">
            <v>0</v>
          </cell>
          <cell r="H457">
            <v>0</v>
          </cell>
          <cell r="I457">
            <v>0</v>
          </cell>
          <cell r="J457">
            <v>0</v>
          </cell>
          <cell r="K457">
            <v>0.01</v>
          </cell>
          <cell r="L457">
            <v>0</v>
          </cell>
          <cell r="M457">
            <v>0.01</v>
          </cell>
          <cell r="N457">
            <v>0</v>
          </cell>
          <cell r="O457">
            <v>0</v>
          </cell>
          <cell r="P457">
            <v>1</v>
          </cell>
          <cell r="Q457">
            <v>0.01</v>
          </cell>
          <cell r="R457">
            <v>0</v>
          </cell>
          <cell r="S457" t="str">
            <v xml:space="preserve"> </v>
          </cell>
          <cell r="AE457">
            <v>15</v>
          </cell>
          <cell r="AF457" t="str">
            <v>Non-Affil (Public) w/Global Rating A+, A, &amp; A-</v>
          </cell>
          <cell r="AJ457">
            <v>0</v>
          </cell>
          <cell r="AL457">
            <v>0</v>
          </cell>
          <cell r="AN457">
            <v>0</v>
          </cell>
          <cell r="AP457">
            <v>0</v>
          </cell>
          <cell r="AR457">
            <v>0</v>
          </cell>
          <cell r="AT457">
            <v>0</v>
          </cell>
          <cell r="AV457">
            <v>0</v>
          </cell>
          <cell r="AX457">
            <v>0</v>
          </cell>
          <cell r="AZ457">
            <v>0</v>
          </cell>
          <cell r="BB457">
            <v>0</v>
          </cell>
        </row>
        <row r="458">
          <cell r="B458">
            <v>16</v>
          </cell>
          <cell r="C458" t="str">
            <v>Non-Affil (Public) w/Global Rating BBB+, BBB, BBB-</v>
          </cell>
          <cell r="G458">
            <v>0</v>
          </cell>
          <cell r="H458">
            <v>0</v>
          </cell>
          <cell r="I458">
            <v>0</v>
          </cell>
          <cell r="J458">
            <v>0</v>
          </cell>
          <cell r="K458">
            <v>0.02</v>
          </cell>
          <cell r="L458">
            <v>0</v>
          </cell>
          <cell r="M458">
            <v>0.02</v>
          </cell>
          <cell r="N458">
            <v>0</v>
          </cell>
          <cell r="O458">
            <v>0</v>
          </cell>
          <cell r="P458">
            <v>1</v>
          </cell>
          <cell r="Q458">
            <v>0.02</v>
          </cell>
          <cell r="R458">
            <v>0</v>
          </cell>
          <cell r="S458" t="str">
            <v xml:space="preserve"> </v>
          </cell>
          <cell r="AE458">
            <v>16</v>
          </cell>
          <cell r="AF458" t="str">
            <v>Non-Affil (Public) w/Global Rating BBB+, BBB, BBB-</v>
          </cell>
          <cell r="AJ458">
            <v>0</v>
          </cell>
          <cell r="AL458">
            <v>0</v>
          </cell>
          <cell r="AN458">
            <v>0</v>
          </cell>
          <cell r="AP458">
            <v>0</v>
          </cell>
          <cell r="AR458">
            <v>0</v>
          </cell>
          <cell r="AT458">
            <v>0</v>
          </cell>
          <cell r="AV458">
            <v>0</v>
          </cell>
          <cell r="AX458">
            <v>0</v>
          </cell>
          <cell r="AZ458">
            <v>0</v>
          </cell>
          <cell r="BB458">
            <v>0</v>
          </cell>
        </row>
        <row r="459">
          <cell r="B459">
            <v>17</v>
          </cell>
          <cell r="C459" t="str">
            <v>Non-Affil (Public) w/Global Rating BB+, BB, BB-</v>
          </cell>
          <cell r="G459">
            <v>0</v>
          </cell>
          <cell r="H459">
            <v>0</v>
          </cell>
          <cell r="I459">
            <v>0</v>
          </cell>
          <cell r="J459">
            <v>0</v>
          </cell>
          <cell r="K459">
            <v>0.04</v>
          </cell>
          <cell r="L459">
            <v>0</v>
          </cell>
          <cell r="M459">
            <v>0.04</v>
          </cell>
          <cell r="N459">
            <v>0</v>
          </cell>
          <cell r="O459">
            <v>0</v>
          </cell>
          <cell r="P459">
            <v>1</v>
          </cell>
          <cell r="Q459">
            <v>0.04</v>
          </cell>
          <cell r="R459">
            <v>0</v>
          </cell>
          <cell r="S459" t="str">
            <v xml:space="preserve"> </v>
          </cell>
          <cell r="AE459">
            <v>17</v>
          </cell>
          <cell r="AF459" t="str">
            <v>Non-Affil (Public) w/Global Rating BB+, BB, BB-</v>
          </cell>
          <cell r="AJ459">
            <v>0</v>
          </cell>
          <cell r="AL459">
            <v>0</v>
          </cell>
          <cell r="AN459">
            <v>0</v>
          </cell>
          <cell r="AP459">
            <v>0</v>
          </cell>
          <cell r="AR459">
            <v>0</v>
          </cell>
          <cell r="AT459">
            <v>0</v>
          </cell>
          <cell r="AV459">
            <v>0</v>
          </cell>
          <cell r="AX459">
            <v>0</v>
          </cell>
          <cell r="AZ459">
            <v>0</v>
          </cell>
          <cell r="BB459">
            <v>0</v>
          </cell>
        </row>
        <row r="460">
          <cell r="B460">
            <v>18</v>
          </cell>
          <cell r="C460" t="str">
            <v>Non-Affil (Public) w/Global Rating B+, B, B-</v>
          </cell>
          <cell r="G460">
            <v>0</v>
          </cell>
          <cell r="H460">
            <v>0</v>
          </cell>
          <cell r="I460">
            <v>0</v>
          </cell>
          <cell r="J460">
            <v>0</v>
          </cell>
          <cell r="K460">
            <v>4.4999999999999998E-2</v>
          </cell>
          <cell r="L460">
            <v>0</v>
          </cell>
          <cell r="M460">
            <v>4.4999999999999998E-2</v>
          </cell>
          <cell r="N460">
            <v>0</v>
          </cell>
          <cell r="O460">
            <v>0</v>
          </cell>
          <cell r="P460">
            <v>1</v>
          </cell>
          <cell r="Q460">
            <v>4.4999999999999998E-2</v>
          </cell>
          <cell r="R460">
            <v>0</v>
          </cell>
          <cell r="S460" t="str">
            <v xml:space="preserve"> </v>
          </cell>
          <cell r="AE460">
            <v>18</v>
          </cell>
          <cell r="AF460" t="str">
            <v>Non-Affil (Public) w/Global Rating B+, B, B-</v>
          </cell>
          <cell r="AJ460">
            <v>0</v>
          </cell>
          <cell r="AL460">
            <v>0</v>
          </cell>
          <cell r="AN460">
            <v>0</v>
          </cell>
          <cell r="AP460">
            <v>0</v>
          </cell>
          <cell r="AR460">
            <v>0</v>
          </cell>
          <cell r="AT460">
            <v>0</v>
          </cell>
          <cell r="AV460">
            <v>0</v>
          </cell>
          <cell r="AX460">
            <v>0</v>
          </cell>
          <cell r="AZ460">
            <v>0</v>
          </cell>
          <cell r="BB460">
            <v>0</v>
          </cell>
        </row>
        <row r="461">
          <cell r="B461">
            <v>19</v>
          </cell>
          <cell r="C461" t="str">
            <v>Non-Affil (Public) w/Global Rating CCC, CC, C</v>
          </cell>
          <cell r="G461">
            <v>0</v>
          </cell>
          <cell r="H461">
            <v>0</v>
          </cell>
          <cell r="I461">
            <v>0</v>
          </cell>
          <cell r="J461">
            <v>0</v>
          </cell>
          <cell r="K461">
            <v>0.1</v>
          </cell>
          <cell r="L461">
            <v>0</v>
          </cell>
          <cell r="M461">
            <v>0.1</v>
          </cell>
          <cell r="N461">
            <v>0</v>
          </cell>
          <cell r="O461">
            <v>0</v>
          </cell>
          <cell r="P461">
            <v>1</v>
          </cell>
          <cell r="Q461">
            <v>0.1</v>
          </cell>
          <cell r="R461">
            <v>0</v>
          </cell>
          <cell r="S461" t="str">
            <v xml:space="preserve"> </v>
          </cell>
          <cell r="AE461">
            <v>19</v>
          </cell>
          <cell r="AF461" t="str">
            <v>Non-Affil (Public) w/Global Rating CCC, CC, C</v>
          </cell>
          <cell r="AJ461">
            <v>0</v>
          </cell>
          <cell r="AL461">
            <v>0</v>
          </cell>
          <cell r="AN461">
            <v>0</v>
          </cell>
          <cell r="AP461">
            <v>0</v>
          </cell>
          <cell r="AR461">
            <v>0</v>
          </cell>
          <cell r="AT461">
            <v>0</v>
          </cell>
          <cell r="AV461">
            <v>0</v>
          </cell>
          <cell r="AX461">
            <v>0</v>
          </cell>
          <cell r="AZ461">
            <v>0</v>
          </cell>
          <cell r="BB461">
            <v>0</v>
          </cell>
        </row>
        <row r="462">
          <cell r="B462">
            <v>20</v>
          </cell>
          <cell r="C462" t="str">
            <v xml:space="preserve">Non-Affil (Public) w/Global Rating D (in/near default) </v>
          </cell>
          <cell r="G462">
            <v>0</v>
          </cell>
          <cell r="H462">
            <v>0</v>
          </cell>
          <cell r="I462">
            <v>0</v>
          </cell>
          <cell r="J462">
            <v>0</v>
          </cell>
          <cell r="K462">
            <v>0.3</v>
          </cell>
          <cell r="L462">
            <v>0</v>
          </cell>
          <cell r="M462">
            <v>0.3</v>
          </cell>
          <cell r="N462">
            <v>0</v>
          </cell>
          <cell r="O462">
            <v>0</v>
          </cell>
          <cell r="P462">
            <v>1</v>
          </cell>
          <cell r="Q462">
            <v>0.3</v>
          </cell>
          <cell r="R462">
            <v>0</v>
          </cell>
          <cell r="S462" t="str">
            <v xml:space="preserve"> </v>
          </cell>
          <cell r="AE462">
            <v>20</v>
          </cell>
          <cell r="AF462" t="str">
            <v xml:space="preserve">Non-Affil (Public) w/Global Rating D (in/near default) </v>
          </cell>
          <cell r="AJ462">
            <v>0</v>
          </cell>
          <cell r="AL462">
            <v>0</v>
          </cell>
          <cell r="AN462">
            <v>0</v>
          </cell>
          <cell r="AP462">
            <v>0</v>
          </cell>
          <cell r="AR462">
            <v>0</v>
          </cell>
          <cell r="AT462">
            <v>0</v>
          </cell>
          <cell r="AV462">
            <v>0</v>
          </cell>
          <cell r="AX462">
            <v>0</v>
          </cell>
          <cell r="AZ462">
            <v>0</v>
          </cell>
          <cell r="BB462">
            <v>0</v>
          </cell>
        </row>
        <row r="463">
          <cell r="B463">
            <v>21</v>
          </cell>
          <cell r="C463" t="str">
            <v>Non-Affiliated (Private)</v>
          </cell>
          <cell r="G463">
            <v>0</v>
          </cell>
          <cell r="H463">
            <v>0</v>
          </cell>
          <cell r="I463">
            <v>0</v>
          </cell>
          <cell r="J463">
            <v>0</v>
          </cell>
          <cell r="K463">
            <v>1</v>
          </cell>
          <cell r="L463">
            <v>0</v>
          </cell>
          <cell r="M463">
            <v>1</v>
          </cell>
          <cell r="N463">
            <v>0</v>
          </cell>
          <cell r="O463">
            <v>0</v>
          </cell>
          <cell r="P463">
            <v>1</v>
          </cell>
          <cell r="Q463">
            <v>1</v>
          </cell>
          <cell r="R463">
            <v>0</v>
          </cell>
          <cell r="S463" t="str">
            <v xml:space="preserve"> </v>
          </cell>
          <cell r="AE463">
            <v>21</v>
          </cell>
          <cell r="AF463" t="str">
            <v>Non-Affiliated (Private)</v>
          </cell>
          <cell r="AJ463">
            <v>0</v>
          </cell>
          <cell r="AL463">
            <v>0</v>
          </cell>
          <cell r="AN463">
            <v>0</v>
          </cell>
          <cell r="AP463">
            <v>0</v>
          </cell>
          <cell r="AR463">
            <v>0</v>
          </cell>
          <cell r="AT463">
            <v>0</v>
          </cell>
          <cell r="AV463">
            <v>0</v>
          </cell>
          <cell r="AX463">
            <v>0</v>
          </cell>
          <cell r="AZ463">
            <v>0</v>
          </cell>
          <cell r="BB463">
            <v>0</v>
          </cell>
        </row>
        <row r="464">
          <cell r="B464">
            <v>22</v>
          </cell>
          <cell r="C464" t="str">
            <v>Affiliated (Public)</v>
          </cell>
          <cell r="G464">
            <v>0</v>
          </cell>
          <cell r="H464">
            <v>0</v>
          </cell>
          <cell r="I464">
            <v>0</v>
          </cell>
          <cell r="J464">
            <v>0</v>
          </cell>
          <cell r="K464">
            <v>0.15</v>
          </cell>
          <cell r="L464">
            <v>0</v>
          </cell>
          <cell r="M464">
            <v>0.15</v>
          </cell>
          <cell r="N464">
            <v>0</v>
          </cell>
          <cell r="O464">
            <v>0</v>
          </cell>
          <cell r="P464">
            <v>1</v>
          </cell>
          <cell r="Q464">
            <v>0.15</v>
          </cell>
          <cell r="R464">
            <v>0</v>
          </cell>
          <cell r="S464" t="str">
            <v xml:space="preserve"> </v>
          </cell>
          <cell r="AE464">
            <v>22</v>
          </cell>
          <cell r="AF464" t="str">
            <v>Affiliated (Public)</v>
          </cell>
          <cell r="AJ464">
            <v>0</v>
          </cell>
          <cell r="AL464">
            <v>0</v>
          </cell>
          <cell r="AN464">
            <v>0</v>
          </cell>
          <cell r="AP464">
            <v>0</v>
          </cell>
          <cell r="AR464">
            <v>0</v>
          </cell>
          <cell r="AT464">
            <v>0</v>
          </cell>
          <cell r="AV464">
            <v>0</v>
          </cell>
          <cell r="AX464">
            <v>0</v>
          </cell>
          <cell r="AZ464">
            <v>0</v>
          </cell>
          <cell r="BB464">
            <v>0</v>
          </cell>
        </row>
        <row r="465">
          <cell r="B465">
            <v>23</v>
          </cell>
          <cell r="C465" t="str">
            <v>Affiliated (Private)</v>
          </cell>
          <cell r="G465">
            <v>0</v>
          </cell>
          <cell r="H465">
            <v>0</v>
          </cell>
          <cell r="I465">
            <v>0</v>
          </cell>
          <cell r="J465">
            <v>0</v>
          </cell>
          <cell r="K465">
            <v>1</v>
          </cell>
          <cell r="L465">
            <v>0</v>
          </cell>
          <cell r="M465">
            <v>1</v>
          </cell>
          <cell r="N465">
            <v>0</v>
          </cell>
          <cell r="O465">
            <v>0</v>
          </cell>
          <cell r="P465">
            <v>1</v>
          </cell>
          <cell r="Q465">
            <v>1</v>
          </cell>
          <cell r="R465">
            <v>0</v>
          </cell>
          <cell r="S465" t="str">
            <v xml:space="preserve"> </v>
          </cell>
          <cell r="AE465">
            <v>23</v>
          </cell>
          <cell r="AF465" t="str">
            <v>Affiliated (Private)</v>
          </cell>
          <cell r="AJ465">
            <v>0</v>
          </cell>
          <cell r="AL465">
            <v>0</v>
          </cell>
          <cell r="AN465">
            <v>0</v>
          </cell>
          <cell r="AP465">
            <v>0</v>
          </cell>
          <cell r="AR465">
            <v>0</v>
          </cell>
          <cell r="AT465">
            <v>0</v>
          </cell>
          <cell r="AV465">
            <v>0</v>
          </cell>
          <cell r="AX465">
            <v>0</v>
          </cell>
          <cell r="AZ465">
            <v>0</v>
          </cell>
          <cell r="BB465">
            <v>0</v>
          </cell>
        </row>
        <row r="466">
          <cell r="B466">
            <v>24</v>
          </cell>
          <cell r="E466" t="str">
            <v>Total Preferred Stocks</v>
          </cell>
          <cell r="G466">
            <v>0</v>
          </cell>
          <cell r="H466">
            <v>0</v>
          </cell>
          <cell r="I466">
            <v>0</v>
          </cell>
          <cell r="J466">
            <v>0</v>
          </cell>
          <cell r="K466">
            <v>0</v>
          </cell>
          <cell r="M466">
            <v>0</v>
          </cell>
          <cell r="Q466">
            <v>0</v>
          </cell>
          <cell r="R466">
            <v>0</v>
          </cell>
          <cell r="AE466">
            <v>24</v>
          </cell>
          <cell r="AF466" t="str">
            <v>Total Preferred Stocks</v>
          </cell>
          <cell r="AH466" t="str">
            <v>Total Preferred Stocks</v>
          </cell>
          <cell r="AJ466">
            <v>0</v>
          </cell>
          <cell r="AL466">
            <v>0</v>
          </cell>
          <cell r="AN466">
            <v>0</v>
          </cell>
          <cell r="AP466">
            <v>0</v>
          </cell>
          <cell r="AR466">
            <v>0</v>
          </cell>
          <cell r="AT466">
            <v>0</v>
          </cell>
          <cell r="AV466">
            <v>0</v>
          </cell>
          <cell r="AX466">
            <v>0</v>
          </cell>
          <cell r="AZ466">
            <v>0</v>
          </cell>
          <cell r="BB466">
            <v>0</v>
          </cell>
        </row>
        <row r="468">
          <cell r="B468" t="str">
            <v>Common Stocks at</v>
          </cell>
          <cell r="F468">
            <v>39813</v>
          </cell>
          <cell r="AE468" t="str">
            <v>Common Stocks:</v>
          </cell>
        </row>
        <row r="469">
          <cell r="B469">
            <v>25</v>
          </cell>
          <cell r="C469" t="str">
            <v>Non-Affiliated (Public)</v>
          </cell>
          <cell r="G469">
            <v>0</v>
          </cell>
          <cell r="H469">
            <v>0</v>
          </cell>
          <cell r="I469">
            <v>0</v>
          </cell>
          <cell r="J469">
            <v>0</v>
          </cell>
          <cell r="K469">
            <v>0.15</v>
          </cell>
          <cell r="L469">
            <v>0</v>
          </cell>
          <cell r="M469">
            <v>0.15</v>
          </cell>
          <cell r="N469">
            <v>0</v>
          </cell>
          <cell r="O469">
            <v>0</v>
          </cell>
          <cell r="P469">
            <v>1</v>
          </cell>
          <cell r="Q469">
            <v>0.15</v>
          </cell>
          <cell r="R469">
            <v>0</v>
          </cell>
          <cell r="S469" t="str">
            <v xml:space="preserve"> </v>
          </cell>
          <cell r="AE469">
            <v>25</v>
          </cell>
          <cell r="AF469" t="str">
            <v>Non-Affiliated (Public)</v>
          </cell>
          <cell r="AJ469">
            <v>0</v>
          </cell>
          <cell r="AL469">
            <v>0</v>
          </cell>
          <cell r="AN469">
            <v>0</v>
          </cell>
          <cell r="AP469">
            <v>0</v>
          </cell>
          <cell r="AR469">
            <v>0</v>
          </cell>
          <cell r="AT469">
            <v>0</v>
          </cell>
          <cell r="AV469">
            <v>0</v>
          </cell>
          <cell r="AX469">
            <v>0</v>
          </cell>
          <cell r="AZ469">
            <v>0</v>
          </cell>
          <cell r="BB469">
            <v>0</v>
          </cell>
        </row>
        <row r="470">
          <cell r="B470">
            <v>26</v>
          </cell>
          <cell r="C470" t="str">
            <v>Non-Affiliated (Private)</v>
          </cell>
          <cell r="G470">
            <v>0</v>
          </cell>
          <cell r="H470">
            <v>0</v>
          </cell>
          <cell r="I470">
            <v>0</v>
          </cell>
          <cell r="J470">
            <v>0</v>
          </cell>
          <cell r="K470">
            <v>1</v>
          </cell>
          <cell r="L470">
            <v>0</v>
          </cell>
          <cell r="M470">
            <v>1</v>
          </cell>
          <cell r="N470">
            <v>0</v>
          </cell>
          <cell r="O470">
            <v>0</v>
          </cell>
          <cell r="P470">
            <v>1</v>
          </cell>
          <cell r="Q470">
            <v>1</v>
          </cell>
          <cell r="R470">
            <v>0</v>
          </cell>
          <cell r="S470" t="str">
            <v xml:space="preserve"> </v>
          </cell>
          <cell r="AE470">
            <v>26</v>
          </cell>
          <cell r="AF470" t="str">
            <v>Non-Affiliated (Private)</v>
          </cell>
          <cell r="AJ470">
            <v>0</v>
          </cell>
          <cell r="AL470">
            <v>0</v>
          </cell>
          <cell r="AN470">
            <v>0</v>
          </cell>
          <cell r="AP470">
            <v>0</v>
          </cell>
          <cell r="AR470">
            <v>0</v>
          </cell>
          <cell r="AT470">
            <v>0</v>
          </cell>
          <cell r="AV470">
            <v>0</v>
          </cell>
          <cell r="AX470">
            <v>0</v>
          </cell>
          <cell r="AZ470">
            <v>0</v>
          </cell>
          <cell r="BB470">
            <v>0</v>
          </cell>
        </row>
        <row r="471">
          <cell r="B471">
            <v>27</v>
          </cell>
          <cell r="C471" t="str">
            <v>Mutual Funds</v>
          </cell>
          <cell r="G471">
            <v>0</v>
          </cell>
          <cell r="H471">
            <v>0</v>
          </cell>
          <cell r="I471">
            <v>0</v>
          </cell>
          <cell r="J471">
            <v>0</v>
          </cell>
          <cell r="K471">
            <v>0.15</v>
          </cell>
          <cell r="L471">
            <v>0</v>
          </cell>
          <cell r="M471">
            <v>0.15</v>
          </cell>
          <cell r="N471">
            <v>0</v>
          </cell>
          <cell r="O471">
            <v>0</v>
          </cell>
          <cell r="P471">
            <v>1</v>
          </cell>
          <cell r="Q471">
            <v>0.15</v>
          </cell>
          <cell r="R471">
            <v>0</v>
          </cell>
          <cell r="S471" t="str">
            <v xml:space="preserve"> </v>
          </cell>
          <cell r="AE471">
            <v>27</v>
          </cell>
          <cell r="AF471" t="str">
            <v>Mutual Funds</v>
          </cell>
          <cell r="AJ471">
            <v>0</v>
          </cell>
          <cell r="AL471">
            <v>0</v>
          </cell>
          <cell r="AN471">
            <v>0</v>
          </cell>
          <cell r="AP471">
            <v>0</v>
          </cell>
          <cell r="AR471">
            <v>0</v>
          </cell>
          <cell r="AT471">
            <v>0</v>
          </cell>
          <cell r="AV471">
            <v>0</v>
          </cell>
          <cell r="AX471">
            <v>0</v>
          </cell>
          <cell r="AZ471">
            <v>0</v>
          </cell>
          <cell r="BB471">
            <v>0</v>
          </cell>
        </row>
        <row r="472">
          <cell r="B472">
            <v>28</v>
          </cell>
          <cell r="C472" t="str">
            <v>Affiliated (Public)</v>
          </cell>
          <cell r="G472">
            <v>0</v>
          </cell>
          <cell r="H472">
            <v>0</v>
          </cell>
          <cell r="I472">
            <v>0</v>
          </cell>
          <cell r="J472">
            <v>0</v>
          </cell>
          <cell r="K472">
            <v>0.15</v>
          </cell>
          <cell r="L472">
            <v>0</v>
          </cell>
          <cell r="M472">
            <v>0.15</v>
          </cell>
          <cell r="N472">
            <v>0</v>
          </cell>
          <cell r="O472">
            <v>0</v>
          </cell>
          <cell r="P472">
            <v>1</v>
          </cell>
          <cell r="Q472">
            <v>0.15</v>
          </cell>
          <cell r="R472">
            <v>0</v>
          </cell>
          <cell r="S472" t="str">
            <v xml:space="preserve"> </v>
          </cell>
          <cell r="AE472">
            <v>28</v>
          </cell>
          <cell r="AF472" t="str">
            <v>Affiliated (Public)</v>
          </cell>
          <cell r="AJ472">
            <v>0</v>
          </cell>
          <cell r="AL472">
            <v>0</v>
          </cell>
          <cell r="AN472">
            <v>0</v>
          </cell>
          <cell r="AP472">
            <v>0</v>
          </cell>
          <cell r="AR472">
            <v>0</v>
          </cell>
          <cell r="AT472">
            <v>0</v>
          </cell>
          <cell r="AV472">
            <v>0</v>
          </cell>
          <cell r="AX472">
            <v>0</v>
          </cell>
          <cell r="AZ472">
            <v>0</v>
          </cell>
          <cell r="BB472">
            <v>0</v>
          </cell>
        </row>
        <row r="473">
          <cell r="B473">
            <v>29</v>
          </cell>
          <cell r="C473" t="str">
            <v>Affiliated (Private)</v>
          </cell>
          <cell r="G473">
            <v>0</v>
          </cell>
          <cell r="H473">
            <v>0</v>
          </cell>
          <cell r="I473">
            <v>0</v>
          </cell>
          <cell r="J473">
            <v>0</v>
          </cell>
          <cell r="K473">
            <v>1</v>
          </cell>
          <cell r="L473">
            <v>0</v>
          </cell>
          <cell r="M473">
            <v>1</v>
          </cell>
          <cell r="N473">
            <v>0</v>
          </cell>
          <cell r="O473">
            <v>0</v>
          </cell>
          <cell r="P473">
            <v>1</v>
          </cell>
          <cell r="Q473">
            <v>1</v>
          </cell>
          <cell r="R473">
            <v>0</v>
          </cell>
          <cell r="S473" t="str">
            <v xml:space="preserve"> </v>
          </cell>
          <cell r="AE473">
            <v>29</v>
          </cell>
          <cell r="AF473" t="str">
            <v>Affiliated (Private)</v>
          </cell>
          <cell r="AJ473">
            <v>0</v>
          </cell>
          <cell r="AL473">
            <v>0</v>
          </cell>
          <cell r="AN473">
            <v>0</v>
          </cell>
          <cell r="AP473">
            <v>0</v>
          </cell>
          <cell r="AR473">
            <v>0</v>
          </cell>
          <cell r="AT473">
            <v>0</v>
          </cell>
          <cell r="AV473">
            <v>0</v>
          </cell>
          <cell r="AX473">
            <v>0</v>
          </cell>
          <cell r="AZ473">
            <v>0</v>
          </cell>
          <cell r="BB473">
            <v>0</v>
          </cell>
        </row>
        <row r="474">
          <cell r="B474">
            <v>30</v>
          </cell>
          <cell r="E474" t="str">
            <v>Total Common Stocks</v>
          </cell>
          <cell r="G474">
            <v>0</v>
          </cell>
          <cell r="H474">
            <v>0</v>
          </cell>
          <cell r="I474">
            <v>0</v>
          </cell>
          <cell r="J474">
            <v>0</v>
          </cell>
          <cell r="K474">
            <v>0</v>
          </cell>
          <cell r="M474">
            <v>0</v>
          </cell>
          <cell r="Q474">
            <v>0</v>
          </cell>
          <cell r="R474">
            <v>0</v>
          </cell>
          <cell r="AE474">
            <v>30</v>
          </cell>
          <cell r="AF474" t="str">
            <v>Total Common Stocks</v>
          </cell>
          <cell r="AH474" t="str">
            <v>Total Common Stocks</v>
          </cell>
          <cell r="AJ474">
            <v>0</v>
          </cell>
          <cell r="AL474">
            <v>0</v>
          </cell>
          <cell r="AN474">
            <v>0</v>
          </cell>
          <cell r="AP474">
            <v>0</v>
          </cell>
          <cell r="AR474">
            <v>0</v>
          </cell>
          <cell r="AT474">
            <v>0</v>
          </cell>
          <cell r="AV474">
            <v>0</v>
          </cell>
          <cell r="AX474">
            <v>0</v>
          </cell>
          <cell r="AZ474">
            <v>0</v>
          </cell>
          <cell r="BB474">
            <v>0</v>
          </cell>
        </row>
        <row r="477">
          <cell r="B477">
            <v>31</v>
          </cell>
          <cell r="C477" t="str">
            <v>Mortgage Loans at</v>
          </cell>
          <cell r="F477">
            <v>39813</v>
          </cell>
          <cell r="G477">
            <v>0</v>
          </cell>
          <cell r="H477">
            <v>0</v>
          </cell>
          <cell r="I477">
            <v>0</v>
          </cell>
          <cell r="J477">
            <v>0</v>
          </cell>
          <cell r="K477">
            <v>0.05</v>
          </cell>
          <cell r="L477">
            <v>0</v>
          </cell>
          <cell r="M477">
            <v>0.05</v>
          </cell>
          <cell r="N477">
            <v>0</v>
          </cell>
          <cell r="O477">
            <v>0</v>
          </cell>
          <cell r="P477">
            <v>1</v>
          </cell>
          <cell r="Q477">
            <v>0.05</v>
          </cell>
          <cell r="R477">
            <v>0</v>
          </cell>
          <cell r="S477" t="str">
            <v xml:space="preserve"> </v>
          </cell>
          <cell r="AE477">
            <v>31</v>
          </cell>
          <cell r="AF477" t="str">
            <v>Mortgage Loans:</v>
          </cell>
          <cell r="AJ477">
            <v>0</v>
          </cell>
          <cell r="AL477">
            <v>0</v>
          </cell>
          <cell r="AN477">
            <v>0</v>
          </cell>
          <cell r="AP477">
            <v>0</v>
          </cell>
          <cell r="AR477">
            <v>0</v>
          </cell>
          <cell r="AT477">
            <v>0</v>
          </cell>
          <cell r="AV477">
            <v>0</v>
          </cell>
          <cell r="AX477">
            <v>0</v>
          </cell>
          <cell r="AZ477">
            <v>0</v>
          </cell>
          <cell r="BB477">
            <v>0</v>
          </cell>
        </row>
        <row r="480">
          <cell r="B480" t="str">
            <v>Real Estate at</v>
          </cell>
          <cell r="F480">
            <v>39813</v>
          </cell>
          <cell r="AE480" t="str">
            <v>Real Estate:</v>
          </cell>
        </row>
        <row r="481">
          <cell r="B481">
            <v>32</v>
          </cell>
          <cell r="C481" t="str">
            <v>Company-Occupied (net of encumbrances)</v>
          </cell>
          <cell r="G481">
            <v>0</v>
          </cell>
          <cell r="H481">
            <v>0</v>
          </cell>
          <cell r="I481">
            <v>0</v>
          </cell>
          <cell r="J481">
            <v>0</v>
          </cell>
          <cell r="K481">
            <v>0.1</v>
          </cell>
          <cell r="L481">
            <v>0</v>
          </cell>
          <cell r="M481">
            <v>0.1</v>
          </cell>
          <cell r="N481">
            <v>0</v>
          </cell>
          <cell r="O481">
            <v>0</v>
          </cell>
          <cell r="P481">
            <v>1</v>
          </cell>
          <cell r="Q481">
            <v>0.1</v>
          </cell>
          <cell r="R481">
            <v>0</v>
          </cell>
          <cell r="S481" t="str">
            <v xml:space="preserve"> </v>
          </cell>
          <cell r="AE481">
            <v>32</v>
          </cell>
          <cell r="AF481" t="str">
            <v>Company-Occupied (net of encumbrances)</v>
          </cell>
          <cell r="AJ481">
            <v>0</v>
          </cell>
          <cell r="AL481">
            <v>0</v>
          </cell>
          <cell r="AN481">
            <v>0</v>
          </cell>
          <cell r="AP481">
            <v>0</v>
          </cell>
          <cell r="AR481">
            <v>0</v>
          </cell>
          <cell r="AT481">
            <v>0</v>
          </cell>
          <cell r="AV481">
            <v>0</v>
          </cell>
          <cell r="AX481">
            <v>0</v>
          </cell>
          <cell r="AZ481">
            <v>0</v>
          </cell>
          <cell r="BB481">
            <v>0</v>
          </cell>
        </row>
        <row r="482">
          <cell r="B482">
            <v>33</v>
          </cell>
          <cell r="D482" t="str">
            <v>Encumbrances</v>
          </cell>
          <cell r="G482">
            <v>0</v>
          </cell>
          <cell r="H482">
            <v>0</v>
          </cell>
          <cell r="I482">
            <v>0</v>
          </cell>
          <cell r="J482">
            <v>0</v>
          </cell>
          <cell r="K482">
            <v>0.1</v>
          </cell>
          <cell r="L482">
            <v>0</v>
          </cell>
          <cell r="M482">
            <v>0.1</v>
          </cell>
          <cell r="N482">
            <v>0</v>
          </cell>
          <cell r="O482">
            <v>0</v>
          </cell>
          <cell r="P482">
            <v>1</v>
          </cell>
          <cell r="Q482">
            <v>0.1</v>
          </cell>
          <cell r="R482">
            <v>0</v>
          </cell>
          <cell r="S482" t="str">
            <v xml:space="preserve"> </v>
          </cell>
          <cell r="AE482">
            <v>33</v>
          </cell>
          <cell r="AG482" t="str">
            <v>Encumbrances</v>
          </cell>
          <cell r="AJ482">
            <v>0</v>
          </cell>
          <cell r="AL482">
            <v>0</v>
          </cell>
          <cell r="AN482">
            <v>0</v>
          </cell>
          <cell r="AP482">
            <v>0</v>
          </cell>
          <cell r="AR482">
            <v>0</v>
          </cell>
          <cell r="AT482">
            <v>0</v>
          </cell>
          <cell r="AV482">
            <v>0</v>
          </cell>
          <cell r="AX482">
            <v>0</v>
          </cell>
          <cell r="AZ482">
            <v>0</v>
          </cell>
          <cell r="BB482">
            <v>0</v>
          </cell>
        </row>
        <row r="483">
          <cell r="B483">
            <v>34</v>
          </cell>
          <cell r="C483" t="str">
            <v>Investments (net of encumbrances)</v>
          </cell>
          <cell r="G483">
            <v>0</v>
          </cell>
          <cell r="H483">
            <v>0</v>
          </cell>
          <cell r="I483">
            <v>0</v>
          </cell>
          <cell r="J483">
            <v>0</v>
          </cell>
          <cell r="K483">
            <v>0.2</v>
          </cell>
          <cell r="L483">
            <v>0</v>
          </cell>
          <cell r="M483">
            <v>0.2</v>
          </cell>
          <cell r="N483">
            <v>0</v>
          </cell>
          <cell r="O483">
            <v>0</v>
          </cell>
          <cell r="P483">
            <v>1</v>
          </cell>
          <cell r="Q483">
            <v>0.2</v>
          </cell>
          <cell r="R483">
            <v>0</v>
          </cell>
          <cell r="S483" t="str">
            <v xml:space="preserve"> </v>
          </cell>
          <cell r="AE483">
            <v>34</v>
          </cell>
          <cell r="AF483" t="str">
            <v>Investments (net of encumbrances)</v>
          </cell>
          <cell r="AJ483">
            <v>0</v>
          </cell>
          <cell r="AL483">
            <v>0</v>
          </cell>
          <cell r="AN483">
            <v>0</v>
          </cell>
          <cell r="AP483">
            <v>0</v>
          </cell>
          <cell r="AR483">
            <v>0</v>
          </cell>
          <cell r="AT483">
            <v>0</v>
          </cell>
          <cell r="AV483">
            <v>0</v>
          </cell>
          <cell r="AX483">
            <v>0</v>
          </cell>
          <cell r="AZ483">
            <v>0</v>
          </cell>
          <cell r="BB483">
            <v>0</v>
          </cell>
        </row>
        <row r="484">
          <cell r="B484">
            <v>35</v>
          </cell>
          <cell r="D484" t="str">
            <v>Encumbrances</v>
          </cell>
          <cell r="G484">
            <v>0</v>
          </cell>
          <cell r="H484">
            <v>0</v>
          </cell>
          <cell r="I484">
            <v>0</v>
          </cell>
          <cell r="J484">
            <v>0</v>
          </cell>
          <cell r="K484">
            <v>0.2</v>
          </cell>
          <cell r="L484">
            <v>0</v>
          </cell>
          <cell r="M484">
            <v>0.2</v>
          </cell>
          <cell r="N484">
            <v>0</v>
          </cell>
          <cell r="O484">
            <v>0</v>
          </cell>
          <cell r="P484">
            <v>1</v>
          </cell>
          <cell r="Q484">
            <v>0.2</v>
          </cell>
          <cell r="R484">
            <v>0</v>
          </cell>
          <cell r="S484" t="str">
            <v xml:space="preserve"> </v>
          </cell>
          <cell r="AE484">
            <v>35</v>
          </cell>
          <cell r="AG484" t="str">
            <v>Encumbrances</v>
          </cell>
          <cell r="AJ484">
            <v>0</v>
          </cell>
          <cell r="AL484">
            <v>0</v>
          </cell>
          <cell r="AN484">
            <v>0</v>
          </cell>
          <cell r="AP484">
            <v>0</v>
          </cell>
          <cell r="AR484">
            <v>0</v>
          </cell>
          <cell r="AT484">
            <v>0</v>
          </cell>
          <cell r="AV484">
            <v>0</v>
          </cell>
          <cell r="AX484">
            <v>0</v>
          </cell>
          <cell r="AZ484">
            <v>0</v>
          </cell>
          <cell r="BB484">
            <v>0</v>
          </cell>
        </row>
        <row r="485">
          <cell r="B485">
            <v>36</v>
          </cell>
          <cell r="E485" t="str">
            <v>Total Real Estate</v>
          </cell>
          <cell r="G485">
            <v>0</v>
          </cell>
          <cell r="H485">
            <v>0</v>
          </cell>
          <cell r="I485">
            <v>0</v>
          </cell>
          <cell r="J485">
            <v>0</v>
          </cell>
          <cell r="K485">
            <v>0</v>
          </cell>
          <cell r="M485">
            <v>0</v>
          </cell>
          <cell r="Q485">
            <v>0</v>
          </cell>
          <cell r="R485">
            <v>0</v>
          </cell>
          <cell r="AE485">
            <v>36</v>
          </cell>
          <cell r="AF485" t="str">
            <v>Total Real Estate</v>
          </cell>
          <cell r="AH485" t="str">
            <v>Total Real Estate</v>
          </cell>
          <cell r="AJ485">
            <v>0</v>
          </cell>
          <cell r="AL485">
            <v>0</v>
          </cell>
          <cell r="AN485">
            <v>0</v>
          </cell>
          <cell r="AP485">
            <v>0</v>
          </cell>
          <cell r="AR485">
            <v>0</v>
          </cell>
          <cell r="AT485">
            <v>0</v>
          </cell>
          <cell r="AV485">
            <v>0</v>
          </cell>
          <cell r="AX485">
            <v>0</v>
          </cell>
          <cell r="AZ485">
            <v>0</v>
          </cell>
          <cell r="BB485">
            <v>0</v>
          </cell>
        </row>
        <row r="487">
          <cell r="B487" t="str">
            <v>Other Assets at</v>
          </cell>
          <cell r="F487">
            <v>39813</v>
          </cell>
          <cell r="AE487" t="str">
            <v>Other Assets:</v>
          </cell>
        </row>
        <row r="488">
          <cell r="B488">
            <v>37</v>
          </cell>
          <cell r="C488" t="str">
            <v>Other Loans</v>
          </cell>
          <cell r="G488">
            <v>0</v>
          </cell>
          <cell r="H488">
            <v>0</v>
          </cell>
          <cell r="I488">
            <v>0</v>
          </cell>
          <cell r="J488">
            <v>0</v>
          </cell>
          <cell r="K488">
            <v>0.05</v>
          </cell>
          <cell r="L488">
            <v>0</v>
          </cell>
          <cell r="M488">
            <v>0.05</v>
          </cell>
          <cell r="N488">
            <v>0</v>
          </cell>
          <cell r="O488">
            <v>0</v>
          </cell>
          <cell r="P488">
            <v>1</v>
          </cell>
          <cell r="Q488">
            <v>0.05</v>
          </cell>
          <cell r="R488">
            <v>0</v>
          </cell>
          <cell r="S488" t="str">
            <v xml:space="preserve"> </v>
          </cell>
          <cell r="AE488">
            <v>37</v>
          </cell>
          <cell r="AF488" t="str">
            <v>Other Loans</v>
          </cell>
          <cell r="AJ488">
            <v>0</v>
          </cell>
          <cell r="AL488">
            <v>0</v>
          </cell>
          <cell r="AN488">
            <v>0</v>
          </cell>
          <cell r="AP488">
            <v>0</v>
          </cell>
          <cell r="AR488">
            <v>0</v>
          </cell>
          <cell r="AT488">
            <v>0</v>
          </cell>
          <cell r="AV488">
            <v>0</v>
          </cell>
          <cell r="AX488">
            <v>0</v>
          </cell>
          <cell r="AZ488">
            <v>0</v>
          </cell>
          <cell r="BB488">
            <v>0</v>
          </cell>
        </row>
        <row r="489">
          <cell r="B489">
            <v>38</v>
          </cell>
          <cell r="C489" t="str">
            <v>Cash &amp; Cash Equivalents</v>
          </cell>
          <cell r="G489">
            <v>0</v>
          </cell>
          <cell r="H489">
            <v>0</v>
          </cell>
          <cell r="I489">
            <v>0</v>
          </cell>
          <cell r="J489">
            <v>0</v>
          </cell>
          <cell r="K489">
            <v>3.0000000000000001E-3</v>
          </cell>
          <cell r="L489">
            <v>0</v>
          </cell>
          <cell r="M489">
            <v>3.0000000000000001E-3</v>
          </cell>
          <cell r="N489">
            <v>0</v>
          </cell>
          <cell r="O489">
            <v>0</v>
          </cell>
          <cell r="P489">
            <v>1</v>
          </cell>
          <cell r="Q489">
            <v>3.0000000000000001E-3</v>
          </cell>
          <cell r="R489">
            <v>0</v>
          </cell>
          <cell r="S489" t="str">
            <v xml:space="preserve"> </v>
          </cell>
          <cell r="AE489">
            <v>38</v>
          </cell>
          <cell r="AF489" t="str">
            <v>Cash &amp; Cash Equivalents</v>
          </cell>
          <cell r="AJ489">
            <v>0</v>
          </cell>
          <cell r="AL489">
            <v>0</v>
          </cell>
          <cell r="AN489">
            <v>0</v>
          </cell>
          <cell r="AP489">
            <v>0</v>
          </cell>
          <cell r="AR489">
            <v>0</v>
          </cell>
          <cell r="AT489">
            <v>0</v>
          </cell>
          <cell r="AV489">
            <v>0</v>
          </cell>
          <cell r="AX489">
            <v>0</v>
          </cell>
          <cell r="AZ489">
            <v>0</v>
          </cell>
          <cell r="BB489">
            <v>0</v>
          </cell>
        </row>
        <row r="490">
          <cell r="B490">
            <v>39</v>
          </cell>
          <cell r="C490" t="str">
            <v>Short-Term Investments</v>
          </cell>
          <cell r="G490">
            <v>0</v>
          </cell>
          <cell r="H490">
            <v>0</v>
          </cell>
          <cell r="I490">
            <v>0</v>
          </cell>
          <cell r="J490">
            <v>0</v>
          </cell>
          <cell r="K490">
            <v>0.01</v>
          </cell>
          <cell r="L490">
            <v>0</v>
          </cell>
          <cell r="M490">
            <v>0.01</v>
          </cell>
          <cell r="N490">
            <v>0</v>
          </cell>
          <cell r="O490">
            <v>0</v>
          </cell>
          <cell r="P490">
            <v>1</v>
          </cell>
          <cell r="Q490">
            <v>0.01</v>
          </cell>
          <cell r="R490">
            <v>0</v>
          </cell>
          <cell r="S490" t="str">
            <v xml:space="preserve"> </v>
          </cell>
          <cell r="AE490">
            <v>39</v>
          </cell>
          <cell r="AF490" t="str">
            <v>Short-Term Investments</v>
          </cell>
          <cell r="AJ490">
            <v>0</v>
          </cell>
          <cell r="AL490">
            <v>0</v>
          </cell>
          <cell r="AN490">
            <v>0</v>
          </cell>
          <cell r="AP490">
            <v>0</v>
          </cell>
          <cell r="AR490">
            <v>0</v>
          </cell>
          <cell r="AT490">
            <v>0</v>
          </cell>
          <cell r="AV490">
            <v>0</v>
          </cell>
          <cell r="AX490">
            <v>0</v>
          </cell>
          <cell r="AZ490">
            <v>0</v>
          </cell>
          <cell r="BB490">
            <v>0</v>
          </cell>
        </row>
        <row r="491">
          <cell r="B491">
            <v>40</v>
          </cell>
          <cell r="C491" t="str">
            <v>Other Investments</v>
          </cell>
          <cell r="G491">
            <v>0</v>
          </cell>
          <cell r="H491">
            <v>0</v>
          </cell>
          <cell r="I491">
            <v>0</v>
          </cell>
          <cell r="J491">
            <v>0</v>
          </cell>
          <cell r="K491">
            <v>0.2</v>
          </cell>
          <cell r="L491">
            <v>0</v>
          </cell>
          <cell r="M491">
            <v>0.2</v>
          </cell>
          <cell r="N491">
            <v>0</v>
          </cell>
          <cell r="O491">
            <v>0</v>
          </cell>
          <cell r="P491">
            <v>1</v>
          </cell>
          <cell r="Q491">
            <v>0.2</v>
          </cell>
          <cell r="R491">
            <v>0</v>
          </cell>
          <cell r="S491" t="str">
            <v xml:space="preserve"> </v>
          </cell>
          <cell r="AE491">
            <v>40</v>
          </cell>
          <cell r="AF491" t="str">
            <v>Other Investments</v>
          </cell>
          <cell r="AJ491">
            <v>0</v>
          </cell>
          <cell r="AL491">
            <v>0</v>
          </cell>
          <cell r="AN491">
            <v>0</v>
          </cell>
          <cell r="AP491">
            <v>0</v>
          </cell>
          <cell r="AR491">
            <v>0</v>
          </cell>
          <cell r="AT491">
            <v>0</v>
          </cell>
          <cell r="AV491">
            <v>0</v>
          </cell>
          <cell r="AX491">
            <v>0</v>
          </cell>
          <cell r="AZ491">
            <v>0</v>
          </cell>
          <cell r="BB491">
            <v>0</v>
          </cell>
        </row>
        <row r="492">
          <cell r="B492">
            <v>41</v>
          </cell>
          <cell r="C492" t="str">
            <v>Other Tangible Assets</v>
          </cell>
          <cell r="G492">
            <v>0</v>
          </cell>
          <cell r="H492">
            <v>0</v>
          </cell>
          <cell r="I492">
            <v>0</v>
          </cell>
          <cell r="J492">
            <v>0</v>
          </cell>
          <cell r="K492">
            <v>0.2</v>
          </cell>
          <cell r="L492">
            <v>0</v>
          </cell>
          <cell r="M492">
            <v>0.2</v>
          </cell>
          <cell r="N492">
            <v>0</v>
          </cell>
          <cell r="O492">
            <v>0</v>
          </cell>
          <cell r="P492">
            <v>1</v>
          </cell>
          <cell r="Q492">
            <v>0.2</v>
          </cell>
          <cell r="R492">
            <v>0</v>
          </cell>
          <cell r="S492" t="str">
            <v xml:space="preserve"> </v>
          </cell>
          <cell r="AE492">
            <v>41</v>
          </cell>
          <cell r="AF492" t="str">
            <v>Other Tangible Assets</v>
          </cell>
          <cell r="AJ492">
            <v>0</v>
          </cell>
          <cell r="AL492">
            <v>0</v>
          </cell>
          <cell r="AN492">
            <v>0</v>
          </cell>
          <cell r="AP492">
            <v>0</v>
          </cell>
          <cell r="AR492">
            <v>0</v>
          </cell>
          <cell r="AT492">
            <v>0</v>
          </cell>
          <cell r="AV492">
            <v>0</v>
          </cell>
          <cell r="AX492">
            <v>0</v>
          </cell>
          <cell r="AZ492">
            <v>0</v>
          </cell>
          <cell r="BB492">
            <v>0</v>
          </cell>
        </row>
        <row r="493">
          <cell r="B493">
            <v>42</v>
          </cell>
          <cell r="C493" t="str">
            <v>Other</v>
          </cell>
          <cell r="G493">
            <v>0</v>
          </cell>
          <cell r="H493">
            <v>0</v>
          </cell>
          <cell r="I493">
            <v>0</v>
          </cell>
          <cell r="J493">
            <v>0</v>
          </cell>
          <cell r="K493">
            <v>1</v>
          </cell>
          <cell r="L493">
            <v>0</v>
          </cell>
          <cell r="M493">
            <v>1</v>
          </cell>
          <cell r="N493">
            <v>0</v>
          </cell>
          <cell r="O493">
            <v>0</v>
          </cell>
          <cell r="P493">
            <v>1</v>
          </cell>
          <cell r="Q493">
            <v>1</v>
          </cell>
          <cell r="R493">
            <v>0</v>
          </cell>
          <cell r="S493" t="str">
            <v xml:space="preserve"> </v>
          </cell>
          <cell r="AE493">
            <v>42</v>
          </cell>
          <cell r="AF493" t="str">
            <v>Other</v>
          </cell>
          <cell r="AJ493">
            <v>0</v>
          </cell>
          <cell r="AL493">
            <v>0</v>
          </cell>
          <cell r="AN493">
            <v>0</v>
          </cell>
          <cell r="AP493">
            <v>0</v>
          </cell>
          <cell r="AR493">
            <v>0</v>
          </cell>
          <cell r="AT493">
            <v>0</v>
          </cell>
          <cell r="AV493">
            <v>0</v>
          </cell>
          <cell r="AX493">
            <v>0</v>
          </cell>
          <cell r="AZ493">
            <v>0</v>
          </cell>
          <cell r="BB493">
            <v>0</v>
          </cell>
        </row>
        <row r="495">
          <cell r="B495">
            <v>43</v>
          </cell>
          <cell r="C495" t="str">
            <v>Sub-Totals</v>
          </cell>
          <cell r="G495">
            <v>0</v>
          </cell>
          <cell r="H495">
            <v>0</v>
          </cell>
          <cell r="I495">
            <v>0</v>
          </cell>
          <cell r="J495">
            <v>0</v>
          </cell>
          <cell r="K495">
            <v>0</v>
          </cell>
          <cell r="M495">
            <v>0</v>
          </cell>
          <cell r="Q495">
            <v>0</v>
          </cell>
          <cell r="R495">
            <v>0</v>
          </cell>
          <cell r="S495" t="str">
            <v xml:space="preserve"> </v>
          </cell>
          <cell r="AE495">
            <v>43</v>
          </cell>
          <cell r="AF495" t="str">
            <v>Sub-Totals</v>
          </cell>
          <cell r="AJ495">
            <v>0</v>
          </cell>
          <cell r="AL495">
            <v>0</v>
          </cell>
          <cell r="AN495">
            <v>0</v>
          </cell>
          <cell r="AP495">
            <v>0</v>
          </cell>
          <cell r="AR495">
            <v>0</v>
          </cell>
          <cell r="AT495">
            <v>0</v>
          </cell>
          <cell r="AV495">
            <v>0</v>
          </cell>
          <cell r="AX495">
            <v>0</v>
          </cell>
          <cell r="AZ495">
            <v>0</v>
          </cell>
          <cell r="BB495">
            <v>0</v>
          </cell>
        </row>
        <row r="497">
          <cell r="B497">
            <v>44</v>
          </cell>
          <cell r="C497" t="str">
            <v>Multiply: Spread of Risk Factor</v>
          </cell>
          <cell r="K497">
            <v>1.5</v>
          </cell>
          <cell r="L497">
            <v>0</v>
          </cell>
          <cell r="R497">
            <v>1.5</v>
          </cell>
          <cell r="S497" t="str">
            <v xml:space="preserve"> </v>
          </cell>
          <cell r="AE497">
            <v>44</v>
          </cell>
          <cell r="AF497" t="str">
            <v>Multiply: Spread of Risk Factor</v>
          </cell>
          <cell r="AT497">
            <v>1.5</v>
          </cell>
          <cell r="AV497">
            <v>1.5</v>
          </cell>
          <cell r="AX497">
            <v>1.5</v>
          </cell>
          <cell r="AZ497">
            <v>1.5</v>
          </cell>
          <cell r="BB497">
            <v>1.5</v>
          </cell>
        </row>
        <row r="498">
          <cell r="B498">
            <v>45</v>
          </cell>
          <cell r="C498" t="str">
            <v>Company Totals at</v>
          </cell>
          <cell r="F498">
            <v>39813</v>
          </cell>
          <cell r="G498">
            <v>0</v>
          </cell>
          <cell r="H498">
            <v>0</v>
          </cell>
          <cell r="I498">
            <v>0</v>
          </cell>
          <cell r="J498">
            <v>0</v>
          </cell>
          <cell r="K498">
            <v>0</v>
          </cell>
          <cell r="M498">
            <v>0</v>
          </cell>
          <cell r="Q498">
            <v>0</v>
          </cell>
          <cell r="R498">
            <v>0</v>
          </cell>
          <cell r="S498" t="str">
            <v xml:space="preserve"> = (B1) + (B2)</v>
          </cell>
          <cell r="AE498">
            <v>45</v>
          </cell>
          <cell r="AF498" t="str">
            <v>Company Totals:</v>
          </cell>
          <cell r="AJ498">
            <v>0</v>
          </cell>
          <cell r="AL498">
            <v>0</v>
          </cell>
          <cell r="AN498">
            <v>0</v>
          </cell>
          <cell r="AP498">
            <v>0</v>
          </cell>
          <cell r="AR498">
            <v>0</v>
          </cell>
          <cell r="AT498">
            <v>0</v>
          </cell>
          <cell r="AV498">
            <v>0</v>
          </cell>
          <cell r="AX498">
            <v>0</v>
          </cell>
          <cell r="AZ498">
            <v>0</v>
          </cell>
          <cell r="BB498">
            <v>0</v>
          </cell>
        </row>
        <row r="499">
          <cell r="N499" t="str">
            <v>Credit to Risk Factors above for:</v>
          </cell>
          <cell r="S499" t="str">
            <v xml:space="preserve">Note: For small insurers predominant in </v>
          </cell>
        </row>
        <row r="500">
          <cell r="B500">
            <v>46</v>
          </cell>
          <cell r="C500" t="str">
            <v>Deferred Acquisition Costs (Non/Life Only)</v>
          </cell>
          <cell r="G500">
            <v>0</v>
          </cell>
          <cell r="N500" t="str">
            <v>Unit Linked</v>
          </cell>
          <cell r="O500" t="str">
            <v>Participatory</v>
          </cell>
          <cell r="P500" t="str">
            <v>PC &amp; Protect.</v>
          </cell>
          <cell r="S500" t="str">
            <v xml:space="preserve">Life/Annuities, the reinsurance dependence </v>
          </cell>
          <cell r="AE500">
            <v>46</v>
          </cell>
          <cell r="AF500" t="str">
            <v>Deferred Acquisition Costs (Non/Life Only)</v>
          </cell>
          <cell r="AJ500">
            <v>0</v>
          </cell>
          <cell r="AL500">
            <v>0</v>
          </cell>
          <cell r="AN500">
            <v>0</v>
          </cell>
          <cell r="AP500">
            <v>0</v>
          </cell>
          <cell r="AR500">
            <v>0</v>
          </cell>
        </row>
        <row r="501">
          <cell r="B501">
            <v>47</v>
          </cell>
          <cell r="C501" t="str">
            <v>Deferred Acquisition Costs (Life Only)</v>
          </cell>
          <cell r="G501">
            <v>0</v>
          </cell>
          <cell r="J501">
            <v>0</v>
          </cell>
          <cell r="K501" t="str">
            <v>Invested Asset Base</v>
          </cell>
          <cell r="N501">
            <v>1</v>
          </cell>
          <cell r="O501">
            <v>0.5</v>
          </cell>
          <cell r="P501">
            <v>0</v>
          </cell>
          <cell r="Q501" t="str">
            <v>Baseline Credit</v>
          </cell>
          <cell r="S501" t="str">
            <v>factor should be increased in accordance</v>
          </cell>
          <cell r="AE501">
            <v>47</v>
          </cell>
          <cell r="AF501" t="str">
            <v>Deferred Acquisition Costs (Life Only)</v>
          </cell>
          <cell r="AJ501">
            <v>0</v>
          </cell>
          <cell r="AL501">
            <v>0</v>
          </cell>
          <cell r="AN501">
            <v>0</v>
          </cell>
          <cell r="AP501">
            <v>0</v>
          </cell>
          <cell r="AR501">
            <v>0</v>
          </cell>
        </row>
        <row r="502">
          <cell r="B502">
            <v>48</v>
          </cell>
          <cell r="N502">
            <v>1</v>
          </cell>
          <cell r="O502">
            <v>0.5</v>
          </cell>
          <cell r="P502">
            <v>0</v>
          </cell>
          <cell r="Q502" t="str">
            <v>Selected Credit</v>
          </cell>
          <cell r="S502" t="str">
            <v>with L/H spread of risk guidelines.</v>
          </cell>
          <cell r="AE502">
            <v>48</v>
          </cell>
          <cell r="AF502" t="str">
            <v>Invested Asset Base</v>
          </cell>
          <cell r="AJ502">
            <v>0</v>
          </cell>
          <cell r="AL502">
            <v>0</v>
          </cell>
          <cell r="AN502">
            <v>0</v>
          </cell>
          <cell r="AP502">
            <v>0</v>
          </cell>
          <cell r="AR502">
            <v>0</v>
          </cell>
        </row>
        <row r="503">
          <cell r="N503" t="str">
            <v>Unit Linked</v>
          </cell>
          <cell r="O503" t="str">
            <v>Participatory</v>
          </cell>
          <cell r="P503" t="str">
            <v>PC &amp; Protect.</v>
          </cell>
        </row>
        <row r="504">
          <cell r="B504">
            <v>49</v>
          </cell>
          <cell r="J504">
            <v>0</v>
          </cell>
          <cell r="K504" t="str">
            <v>Total Reserves (excludes separate acct)</v>
          </cell>
          <cell r="N504">
            <v>0</v>
          </cell>
          <cell r="O504">
            <v>0</v>
          </cell>
          <cell r="P504">
            <v>1</v>
          </cell>
          <cell r="Q504" t="str">
            <v>Baseline Allocation of Assets Based on Reserves.</v>
          </cell>
        </row>
        <row r="505">
          <cell r="B505">
            <v>50</v>
          </cell>
          <cell r="N505">
            <v>0</v>
          </cell>
          <cell r="O505">
            <v>0</v>
          </cell>
          <cell r="P505">
            <v>1</v>
          </cell>
          <cell r="Q505" t="str">
            <v>Selected Allocation of Assets to Product Type</v>
          </cell>
        </row>
        <row r="508">
          <cell r="B508" t="str">
            <v>Company:</v>
          </cell>
          <cell r="E508" t="str">
            <v>XYZ Sample</v>
          </cell>
          <cell r="I508" t="str">
            <v>Currency:</v>
          </cell>
          <cell r="J508" t="str">
            <v>US Dollars</v>
          </cell>
          <cell r="S508" t="str">
            <v xml:space="preserve">Page 10 </v>
          </cell>
        </row>
        <row r="509">
          <cell r="B509" t="str">
            <v>AMB #:</v>
          </cell>
          <cell r="E509" t="str">
            <v>99999</v>
          </cell>
          <cell r="I509" t="str">
            <v>Denomination:</v>
          </cell>
          <cell r="J509" t="str">
            <v>(000)s</v>
          </cell>
        </row>
        <row r="510">
          <cell r="B510" t="str">
            <v>Analyst:</v>
          </cell>
          <cell r="E510" t="str">
            <v xml:space="preserve"> </v>
          </cell>
        </row>
        <row r="511">
          <cell r="J511" t="str">
            <v>INVESTMENT RISK</v>
          </cell>
        </row>
        <row r="512">
          <cell r="J512">
            <v>40178</v>
          </cell>
        </row>
        <row r="513">
          <cell r="N513" t="str">
            <v>Percent</v>
          </cell>
          <cell r="O513" t="str">
            <v>Percent</v>
          </cell>
          <cell r="P513" t="str">
            <v>Percent</v>
          </cell>
        </row>
        <row r="514">
          <cell r="K514" t="str">
            <v>Baseline</v>
          </cell>
          <cell r="L514" t="str">
            <v>Adjustment</v>
          </cell>
          <cell r="M514" t="str">
            <v>Total</v>
          </cell>
          <cell r="N514" t="str">
            <v>of asset</v>
          </cell>
          <cell r="O514" t="str">
            <v>of asset</v>
          </cell>
          <cell r="P514" t="str">
            <v>of asset</v>
          </cell>
          <cell r="Q514" t="str">
            <v>Final</v>
          </cell>
        </row>
        <row r="515">
          <cell r="B515" t="str">
            <v xml:space="preserve">   Bonds at</v>
          </cell>
          <cell r="E515">
            <v>40178</v>
          </cell>
          <cell r="G515" t="str">
            <v>Statement Value</v>
          </cell>
          <cell r="H515" t="str">
            <v>Market Value</v>
          </cell>
          <cell r="I515" t="str">
            <v>Adjustment</v>
          </cell>
          <cell r="J515" t="str">
            <v>Total</v>
          </cell>
          <cell r="K515" t="str">
            <v>Asset Risk Factor (%)</v>
          </cell>
          <cell r="L515" t="str">
            <v>to Asset Risk Factor</v>
          </cell>
          <cell r="M515" t="str">
            <v>Asset Risk Factor</v>
          </cell>
          <cell r="N515" t="str">
            <v>dedicated to Unit Linked</v>
          </cell>
          <cell r="O515" t="str">
            <v>dedicated to Partici-patory</v>
          </cell>
          <cell r="P515" t="str">
            <v>dedicated to PC &amp; Protection</v>
          </cell>
          <cell r="Q515" t="str">
            <v>Asset Risk Factor</v>
          </cell>
          <cell r="R515" t="str">
            <v>Adjusted Required Capital</v>
          </cell>
          <cell r="S515" t="str">
            <v>Explanation of Adjustments</v>
          </cell>
        </row>
        <row r="516">
          <cell r="B516">
            <v>1</v>
          </cell>
          <cell r="C516" t="str">
            <v>Global Rating AAA</v>
          </cell>
          <cell r="G516">
            <v>0</v>
          </cell>
          <cell r="H516">
            <v>0</v>
          </cell>
          <cell r="I516">
            <v>0</v>
          </cell>
          <cell r="J516">
            <v>0</v>
          </cell>
          <cell r="K516">
            <v>2E-3</v>
          </cell>
          <cell r="L516">
            <v>0</v>
          </cell>
          <cell r="M516">
            <v>2E-3</v>
          </cell>
          <cell r="N516">
            <v>0</v>
          </cell>
          <cell r="O516">
            <v>0</v>
          </cell>
          <cell r="P516">
            <v>1</v>
          </cell>
          <cell r="Q516">
            <v>2E-3</v>
          </cell>
          <cell r="R516">
            <v>0</v>
          </cell>
          <cell r="S516" t="str">
            <v xml:space="preserve"> </v>
          </cell>
        </row>
        <row r="517">
          <cell r="B517">
            <v>2</v>
          </cell>
          <cell r="C517" t="str">
            <v>Global Rating AA+, AA, AA-</v>
          </cell>
          <cell r="G517">
            <v>0</v>
          </cell>
          <cell r="H517">
            <v>0</v>
          </cell>
          <cell r="I517">
            <v>0</v>
          </cell>
          <cell r="J517">
            <v>0</v>
          </cell>
          <cell r="K517">
            <v>5.0000000000000001E-3</v>
          </cell>
          <cell r="L517">
            <v>0</v>
          </cell>
          <cell r="M517">
            <v>5.0000000000000001E-3</v>
          </cell>
          <cell r="N517">
            <v>0</v>
          </cell>
          <cell r="O517">
            <v>0</v>
          </cell>
          <cell r="P517">
            <v>1</v>
          </cell>
          <cell r="Q517">
            <v>5.0000000000000001E-3</v>
          </cell>
          <cell r="R517">
            <v>0</v>
          </cell>
          <cell r="S517" t="str">
            <v xml:space="preserve"> </v>
          </cell>
        </row>
        <row r="518">
          <cell r="B518">
            <v>3</v>
          </cell>
          <cell r="C518" t="str">
            <v>Global Rating A+, A, &amp; A-</v>
          </cell>
          <cell r="G518">
            <v>0</v>
          </cell>
          <cell r="H518">
            <v>0</v>
          </cell>
          <cell r="I518">
            <v>0</v>
          </cell>
          <cell r="J518">
            <v>0</v>
          </cell>
          <cell r="K518">
            <v>0.01</v>
          </cell>
          <cell r="L518">
            <v>0</v>
          </cell>
          <cell r="M518">
            <v>0.01</v>
          </cell>
          <cell r="N518">
            <v>0</v>
          </cell>
          <cell r="O518">
            <v>0</v>
          </cell>
          <cell r="P518">
            <v>1</v>
          </cell>
          <cell r="Q518">
            <v>0.01</v>
          </cell>
          <cell r="R518">
            <v>0</v>
          </cell>
          <cell r="S518" t="str">
            <v xml:space="preserve"> </v>
          </cell>
        </row>
        <row r="519">
          <cell r="B519">
            <v>4</v>
          </cell>
          <cell r="C519" t="str">
            <v xml:space="preserve">Global Rating BBB+, BBB, BBB- </v>
          </cell>
          <cell r="G519">
            <v>0</v>
          </cell>
          <cell r="H519">
            <v>0</v>
          </cell>
          <cell r="I519">
            <v>0</v>
          </cell>
          <cell r="J519">
            <v>0</v>
          </cell>
          <cell r="K519">
            <v>0.02</v>
          </cell>
          <cell r="L519">
            <v>0</v>
          </cell>
          <cell r="M519">
            <v>0.02</v>
          </cell>
          <cell r="N519">
            <v>0</v>
          </cell>
          <cell r="O519">
            <v>0</v>
          </cell>
          <cell r="P519">
            <v>1</v>
          </cell>
          <cell r="Q519">
            <v>0.02</v>
          </cell>
          <cell r="R519">
            <v>0</v>
          </cell>
          <cell r="S519" t="str">
            <v xml:space="preserve"> </v>
          </cell>
        </row>
        <row r="520">
          <cell r="B520">
            <v>5</v>
          </cell>
          <cell r="C520" t="str">
            <v xml:space="preserve">Global Rating BB+, BB, BB- </v>
          </cell>
          <cell r="G520">
            <v>0</v>
          </cell>
          <cell r="H520">
            <v>0</v>
          </cell>
          <cell r="I520">
            <v>0</v>
          </cell>
          <cell r="J520">
            <v>0</v>
          </cell>
          <cell r="K520">
            <v>0.04</v>
          </cell>
          <cell r="L520">
            <v>0</v>
          </cell>
          <cell r="M520">
            <v>0.04</v>
          </cell>
          <cell r="N520">
            <v>0</v>
          </cell>
          <cell r="O520">
            <v>0</v>
          </cell>
          <cell r="P520">
            <v>1</v>
          </cell>
          <cell r="Q520">
            <v>0.04</v>
          </cell>
          <cell r="R520">
            <v>0</v>
          </cell>
          <cell r="S520" t="str">
            <v xml:space="preserve"> </v>
          </cell>
        </row>
        <row r="521">
          <cell r="B521">
            <v>6</v>
          </cell>
          <cell r="C521" t="str">
            <v xml:space="preserve">Global Rating B+, B, B- </v>
          </cell>
          <cell r="G521">
            <v>0</v>
          </cell>
          <cell r="H521">
            <v>0</v>
          </cell>
          <cell r="I521">
            <v>0</v>
          </cell>
          <cell r="J521">
            <v>0</v>
          </cell>
          <cell r="K521">
            <v>4.4999999999999998E-2</v>
          </cell>
          <cell r="L521">
            <v>0</v>
          </cell>
          <cell r="M521">
            <v>4.4999999999999998E-2</v>
          </cell>
          <cell r="N521">
            <v>0</v>
          </cell>
          <cell r="O521">
            <v>0</v>
          </cell>
          <cell r="P521">
            <v>1</v>
          </cell>
          <cell r="Q521">
            <v>4.4999999999999998E-2</v>
          </cell>
          <cell r="R521">
            <v>0</v>
          </cell>
          <cell r="S521" t="str">
            <v xml:space="preserve"> </v>
          </cell>
        </row>
        <row r="522">
          <cell r="B522">
            <v>7</v>
          </cell>
          <cell r="C522" t="str">
            <v xml:space="preserve">Global Rating CCC, CC, C </v>
          </cell>
          <cell r="G522">
            <v>0</v>
          </cell>
          <cell r="H522">
            <v>0</v>
          </cell>
          <cell r="I522">
            <v>0</v>
          </cell>
          <cell r="J522">
            <v>0</v>
          </cell>
          <cell r="K522">
            <v>0.1</v>
          </cell>
          <cell r="L522">
            <v>0</v>
          </cell>
          <cell r="M522">
            <v>0.1</v>
          </cell>
          <cell r="N522">
            <v>0</v>
          </cell>
          <cell r="O522">
            <v>0</v>
          </cell>
          <cell r="P522">
            <v>1</v>
          </cell>
          <cell r="Q522">
            <v>0.1</v>
          </cell>
          <cell r="R522">
            <v>0</v>
          </cell>
          <cell r="S522" t="str">
            <v xml:space="preserve"> </v>
          </cell>
        </row>
        <row r="523">
          <cell r="B523">
            <v>8</v>
          </cell>
          <cell r="C523" t="str">
            <v xml:space="preserve">Global Rating D (in/near default) </v>
          </cell>
          <cell r="G523">
            <v>0</v>
          </cell>
          <cell r="H523">
            <v>0</v>
          </cell>
          <cell r="I523">
            <v>0</v>
          </cell>
          <cell r="J523">
            <v>0</v>
          </cell>
          <cell r="K523">
            <v>0.3</v>
          </cell>
          <cell r="L523">
            <v>0</v>
          </cell>
          <cell r="M523">
            <v>0.3</v>
          </cell>
          <cell r="N523">
            <v>0</v>
          </cell>
          <cell r="O523">
            <v>0</v>
          </cell>
          <cell r="P523">
            <v>1</v>
          </cell>
          <cell r="Q523">
            <v>0.3</v>
          </cell>
          <cell r="R523">
            <v>0</v>
          </cell>
          <cell r="S523" t="str">
            <v xml:space="preserve"> </v>
          </cell>
        </row>
        <row r="524">
          <cell r="B524">
            <v>9</v>
          </cell>
          <cell r="C524" t="str">
            <v>Non Rated</v>
          </cell>
          <cell r="G524">
            <v>0</v>
          </cell>
          <cell r="H524">
            <v>0</v>
          </cell>
          <cell r="I524">
            <v>0</v>
          </cell>
          <cell r="J524">
            <v>0</v>
          </cell>
          <cell r="K524">
            <v>0.5</v>
          </cell>
          <cell r="L524">
            <v>0</v>
          </cell>
          <cell r="M524">
            <v>0.5</v>
          </cell>
          <cell r="N524">
            <v>0</v>
          </cell>
          <cell r="O524">
            <v>0</v>
          </cell>
          <cell r="P524">
            <v>1</v>
          </cell>
          <cell r="Q524">
            <v>0.5</v>
          </cell>
          <cell r="R524">
            <v>0</v>
          </cell>
          <cell r="S524" t="str">
            <v xml:space="preserve"> </v>
          </cell>
        </row>
        <row r="525">
          <cell r="B525">
            <v>10</v>
          </cell>
          <cell r="C525" t="str">
            <v>Affiliated</v>
          </cell>
          <cell r="G525">
            <v>0</v>
          </cell>
          <cell r="H525">
            <v>0</v>
          </cell>
          <cell r="I525">
            <v>0</v>
          </cell>
          <cell r="J525">
            <v>0</v>
          </cell>
          <cell r="K525">
            <v>1</v>
          </cell>
          <cell r="L525">
            <v>0</v>
          </cell>
          <cell r="M525">
            <v>1</v>
          </cell>
          <cell r="N525">
            <v>0</v>
          </cell>
          <cell r="O525">
            <v>0</v>
          </cell>
          <cell r="P525">
            <v>1</v>
          </cell>
          <cell r="Q525">
            <v>1</v>
          </cell>
          <cell r="R525">
            <v>0</v>
          </cell>
          <cell r="S525" t="str">
            <v xml:space="preserve"> </v>
          </cell>
        </row>
        <row r="526">
          <cell r="B526">
            <v>11</v>
          </cell>
          <cell r="C526" t="str">
            <v>Other</v>
          </cell>
          <cell r="G526">
            <v>0</v>
          </cell>
          <cell r="H526">
            <v>0</v>
          </cell>
          <cell r="I526">
            <v>0</v>
          </cell>
          <cell r="J526">
            <v>0</v>
          </cell>
          <cell r="K526">
            <v>1</v>
          </cell>
          <cell r="L526">
            <v>0</v>
          </cell>
          <cell r="M526">
            <v>1</v>
          </cell>
          <cell r="N526">
            <v>0</v>
          </cell>
          <cell r="O526">
            <v>0</v>
          </cell>
          <cell r="P526">
            <v>1</v>
          </cell>
          <cell r="Q526">
            <v>1</v>
          </cell>
          <cell r="R526">
            <v>0</v>
          </cell>
          <cell r="S526" t="str">
            <v xml:space="preserve"> </v>
          </cell>
        </row>
        <row r="527">
          <cell r="B527">
            <v>12</v>
          </cell>
          <cell r="E527" t="str">
            <v>Total Bonds</v>
          </cell>
          <cell r="G527">
            <v>0</v>
          </cell>
          <cell r="H527">
            <v>0</v>
          </cell>
          <cell r="I527">
            <v>0</v>
          </cell>
          <cell r="J527">
            <v>0</v>
          </cell>
          <cell r="K527">
            <v>0</v>
          </cell>
          <cell r="M527">
            <v>0</v>
          </cell>
          <cell r="Q527">
            <v>0</v>
          </cell>
          <cell r="R527">
            <v>0</v>
          </cell>
        </row>
        <row r="529">
          <cell r="B529" t="str">
            <v>Preferred Stocks at</v>
          </cell>
          <cell r="F529">
            <v>40178</v>
          </cell>
        </row>
        <row r="530">
          <cell r="B530">
            <v>13</v>
          </cell>
          <cell r="C530" t="str">
            <v>Non-Affiliated (Public)</v>
          </cell>
          <cell r="G530">
            <v>0</v>
          </cell>
          <cell r="H530">
            <v>0</v>
          </cell>
          <cell r="I530">
            <v>0</v>
          </cell>
          <cell r="J530">
            <v>0</v>
          </cell>
          <cell r="K530">
            <v>2E-3</v>
          </cell>
          <cell r="L530">
            <v>0</v>
          </cell>
          <cell r="M530">
            <v>2E-3</v>
          </cell>
          <cell r="N530">
            <v>0</v>
          </cell>
          <cell r="O530">
            <v>0</v>
          </cell>
          <cell r="P530">
            <v>1</v>
          </cell>
          <cell r="Q530">
            <v>2E-3</v>
          </cell>
          <cell r="R530">
            <v>0</v>
          </cell>
          <cell r="S530" t="str">
            <v xml:space="preserve"> </v>
          </cell>
        </row>
        <row r="531">
          <cell r="B531">
            <v>14</v>
          </cell>
          <cell r="C531" t="str">
            <v>Non-Affil (Public) w/Global Rating AA+, AA, AA-</v>
          </cell>
          <cell r="G531">
            <v>0</v>
          </cell>
          <cell r="H531">
            <v>0</v>
          </cell>
          <cell r="I531">
            <v>0</v>
          </cell>
          <cell r="J531">
            <v>0</v>
          </cell>
          <cell r="K531">
            <v>5.0000000000000001E-3</v>
          </cell>
          <cell r="L531">
            <v>0</v>
          </cell>
          <cell r="M531">
            <v>5.0000000000000001E-3</v>
          </cell>
          <cell r="N531">
            <v>0</v>
          </cell>
          <cell r="O531">
            <v>0</v>
          </cell>
          <cell r="P531">
            <v>1</v>
          </cell>
          <cell r="Q531">
            <v>5.0000000000000001E-3</v>
          </cell>
          <cell r="R531">
            <v>0</v>
          </cell>
          <cell r="S531" t="str">
            <v xml:space="preserve"> </v>
          </cell>
        </row>
        <row r="532">
          <cell r="B532">
            <v>15</v>
          </cell>
          <cell r="C532" t="str">
            <v>Non-Affil (Public) w/Global Rating A+, A, &amp; A-</v>
          </cell>
          <cell r="G532">
            <v>0</v>
          </cell>
          <cell r="H532">
            <v>0</v>
          </cell>
          <cell r="I532">
            <v>0</v>
          </cell>
          <cell r="J532">
            <v>0</v>
          </cell>
          <cell r="K532">
            <v>0.01</v>
          </cell>
          <cell r="L532">
            <v>0</v>
          </cell>
          <cell r="M532">
            <v>0.01</v>
          </cell>
          <cell r="N532">
            <v>0</v>
          </cell>
          <cell r="O532">
            <v>0</v>
          </cell>
          <cell r="P532">
            <v>1</v>
          </cell>
          <cell r="Q532">
            <v>0.01</v>
          </cell>
          <cell r="R532">
            <v>0</v>
          </cell>
          <cell r="S532" t="str">
            <v xml:space="preserve"> </v>
          </cell>
        </row>
        <row r="533">
          <cell r="B533">
            <v>16</v>
          </cell>
          <cell r="C533" t="str">
            <v>Non-Affil (Public) w/Global Rating BBB+, BBB, BBB-</v>
          </cell>
          <cell r="G533">
            <v>0</v>
          </cell>
          <cell r="H533">
            <v>0</v>
          </cell>
          <cell r="I533">
            <v>0</v>
          </cell>
          <cell r="J533">
            <v>0</v>
          </cell>
          <cell r="K533">
            <v>0.02</v>
          </cell>
          <cell r="L533">
            <v>0</v>
          </cell>
          <cell r="M533">
            <v>0.02</v>
          </cell>
          <cell r="N533">
            <v>0</v>
          </cell>
          <cell r="O533">
            <v>0</v>
          </cell>
          <cell r="P533">
            <v>1</v>
          </cell>
          <cell r="Q533">
            <v>0.02</v>
          </cell>
          <cell r="R533">
            <v>0</v>
          </cell>
          <cell r="S533" t="str">
            <v xml:space="preserve"> </v>
          </cell>
        </row>
        <row r="534">
          <cell r="B534">
            <v>17</v>
          </cell>
          <cell r="C534" t="str">
            <v>Non-Affil (Public) w/Global Rating BB+, BB, BB-</v>
          </cell>
          <cell r="G534">
            <v>0</v>
          </cell>
          <cell r="H534">
            <v>0</v>
          </cell>
          <cell r="I534">
            <v>0</v>
          </cell>
          <cell r="J534">
            <v>0</v>
          </cell>
          <cell r="K534">
            <v>0.04</v>
          </cell>
          <cell r="L534">
            <v>0</v>
          </cell>
          <cell r="M534">
            <v>0.04</v>
          </cell>
          <cell r="N534">
            <v>0</v>
          </cell>
          <cell r="O534">
            <v>0</v>
          </cell>
          <cell r="P534">
            <v>1</v>
          </cell>
          <cell r="Q534">
            <v>0.04</v>
          </cell>
          <cell r="R534">
            <v>0</v>
          </cell>
          <cell r="S534" t="str">
            <v xml:space="preserve"> </v>
          </cell>
        </row>
        <row r="535">
          <cell r="B535">
            <v>18</v>
          </cell>
          <cell r="C535" t="str">
            <v>Non-Affil (Public) w/Global Rating B+, B, B-</v>
          </cell>
          <cell r="G535">
            <v>0</v>
          </cell>
          <cell r="H535">
            <v>0</v>
          </cell>
          <cell r="I535">
            <v>0</v>
          </cell>
          <cell r="J535">
            <v>0</v>
          </cell>
          <cell r="K535">
            <v>4.4999999999999998E-2</v>
          </cell>
          <cell r="L535">
            <v>0</v>
          </cell>
          <cell r="M535">
            <v>4.4999999999999998E-2</v>
          </cell>
          <cell r="N535">
            <v>0</v>
          </cell>
          <cell r="O535">
            <v>0</v>
          </cell>
          <cell r="P535">
            <v>1</v>
          </cell>
          <cell r="Q535">
            <v>4.4999999999999998E-2</v>
          </cell>
          <cell r="R535">
            <v>0</v>
          </cell>
          <cell r="S535" t="str">
            <v xml:space="preserve"> </v>
          </cell>
        </row>
        <row r="536">
          <cell r="B536">
            <v>19</v>
          </cell>
          <cell r="C536" t="str">
            <v>Non-Affil (Public) w/Global Rating CCC, CC, C</v>
          </cell>
          <cell r="G536">
            <v>0</v>
          </cell>
          <cell r="H536">
            <v>0</v>
          </cell>
          <cell r="I536">
            <v>0</v>
          </cell>
          <cell r="J536">
            <v>0</v>
          </cell>
          <cell r="K536">
            <v>0.1</v>
          </cell>
          <cell r="L536">
            <v>0</v>
          </cell>
          <cell r="M536">
            <v>0.1</v>
          </cell>
          <cell r="N536">
            <v>0</v>
          </cell>
          <cell r="O536">
            <v>0</v>
          </cell>
          <cell r="P536">
            <v>1</v>
          </cell>
          <cell r="Q536">
            <v>0.1</v>
          </cell>
          <cell r="R536">
            <v>0</v>
          </cell>
          <cell r="S536" t="str">
            <v xml:space="preserve"> </v>
          </cell>
        </row>
        <row r="537">
          <cell r="B537">
            <v>20</v>
          </cell>
          <cell r="C537" t="str">
            <v xml:space="preserve">Non-Affil (Public) w/Global Rating D (in/near default) </v>
          </cell>
          <cell r="G537">
            <v>0</v>
          </cell>
          <cell r="H537">
            <v>0</v>
          </cell>
          <cell r="I537">
            <v>0</v>
          </cell>
          <cell r="J537">
            <v>0</v>
          </cell>
          <cell r="K537">
            <v>0.3</v>
          </cell>
          <cell r="L537">
            <v>0</v>
          </cell>
          <cell r="M537">
            <v>0.3</v>
          </cell>
          <cell r="N537">
            <v>0</v>
          </cell>
          <cell r="O537">
            <v>0</v>
          </cell>
          <cell r="P537">
            <v>1</v>
          </cell>
          <cell r="Q537">
            <v>0.3</v>
          </cell>
          <cell r="R537">
            <v>0</v>
          </cell>
          <cell r="S537" t="str">
            <v xml:space="preserve"> </v>
          </cell>
        </row>
        <row r="538">
          <cell r="B538">
            <v>21</v>
          </cell>
          <cell r="C538" t="str">
            <v>Non-Affiliated (Private)</v>
          </cell>
          <cell r="G538">
            <v>0</v>
          </cell>
          <cell r="H538">
            <v>0</v>
          </cell>
          <cell r="I538">
            <v>0</v>
          </cell>
          <cell r="J538">
            <v>0</v>
          </cell>
          <cell r="K538">
            <v>1</v>
          </cell>
          <cell r="L538">
            <v>0</v>
          </cell>
          <cell r="M538">
            <v>1</v>
          </cell>
          <cell r="N538">
            <v>0</v>
          </cell>
          <cell r="O538">
            <v>0</v>
          </cell>
          <cell r="P538">
            <v>1</v>
          </cell>
          <cell r="Q538">
            <v>1</v>
          </cell>
          <cell r="R538">
            <v>0</v>
          </cell>
          <cell r="S538" t="str">
            <v xml:space="preserve"> </v>
          </cell>
        </row>
        <row r="539">
          <cell r="B539">
            <v>22</v>
          </cell>
          <cell r="C539" t="str">
            <v>Affiliated (Public)</v>
          </cell>
          <cell r="G539">
            <v>0</v>
          </cell>
          <cell r="H539">
            <v>0</v>
          </cell>
          <cell r="I539">
            <v>0</v>
          </cell>
          <cell r="J539">
            <v>0</v>
          </cell>
          <cell r="K539">
            <v>0.15</v>
          </cell>
          <cell r="L539">
            <v>0</v>
          </cell>
          <cell r="M539">
            <v>0.15</v>
          </cell>
          <cell r="N539">
            <v>0</v>
          </cell>
          <cell r="O539">
            <v>0</v>
          </cell>
          <cell r="P539">
            <v>1</v>
          </cell>
          <cell r="Q539">
            <v>0.15</v>
          </cell>
          <cell r="R539">
            <v>0</v>
          </cell>
          <cell r="S539" t="str">
            <v xml:space="preserve"> </v>
          </cell>
        </row>
        <row r="540">
          <cell r="B540">
            <v>23</v>
          </cell>
          <cell r="C540" t="str">
            <v>Affiliated (Private)</v>
          </cell>
          <cell r="G540">
            <v>0</v>
          </cell>
          <cell r="H540">
            <v>0</v>
          </cell>
          <cell r="I540">
            <v>0</v>
          </cell>
          <cell r="J540">
            <v>0</v>
          </cell>
          <cell r="K540">
            <v>1</v>
          </cell>
          <cell r="L540">
            <v>0</v>
          </cell>
          <cell r="M540">
            <v>1</v>
          </cell>
          <cell r="N540">
            <v>0</v>
          </cell>
          <cell r="O540">
            <v>0</v>
          </cell>
          <cell r="P540">
            <v>1</v>
          </cell>
          <cell r="Q540">
            <v>1</v>
          </cell>
          <cell r="R540">
            <v>0</v>
          </cell>
          <cell r="S540" t="str">
            <v xml:space="preserve"> </v>
          </cell>
        </row>
        <row r="541">
          <cell r="B541">
            <v>24</v>
          </cell>
          <cell r="E541" t="str">
            <v>Total Preferred Stocks</v>
          </cell>
          <cell r="G541">
            <v>0</v>
          </cell>
          <cell r="H541">
            <v>0</v>
          </cell>
          <cell r="I541">
            <v>0</v>
          </cell>
          <cell r="J541">
            <v>0</v>
          </cell>
          <cell r="K541">
            <v>0</v>
          </cell>
          <cell r="M541">
            <v>0</v>
          </cell>
          <cell r="Q541">
            <v>0</v>
          </cell>
          <cell r="R541">
            <v>0</v>
          </cell>
        </row>
        <row r="543">
          <cell r="B543" t="str">
            <v>Common Stocks at</v>
          </cell>
          <cell r="F543">
            <v>40178</v>
          </cell>
        </row>
        <row r="544">
          <cell r="B544">
            <v>25</v>
          </cell>
          <cell r="C544" t="str">
            <v>Non-Affiliated (Public)</v>
          </cell>
          <cell r="G544">
            <v>0</v>
          </cell>
          <cell r="H544">
            <v>0</v>
          </cell>
          <cell r="I544">
            <v>0</v>
          </cell>
          <cell r="J544">
            <v>0</v>
          </cell>
          <cell r="K544">
            <v>0.15</v>
          </cell>
          <cell r="L544">
            <v>0</v>
          </cell>
          <cell r="M544">
            <v>0.15</v>
          </cell>
          <cell r="N544">
            <v>0</v>
          </cell>
          <cell r="O544">
            <v>0</v>
          </cell>
          <cell r="P544">
            <v>1</v>
          </cell>
          <cell r="Q544">
            <v>0.15</v>
          </cell>
          <cell r="R544">
            <v>0</v>
          </cell>
          <cell r="S544" t="str">
            <v xml:space="preserve"> </v>
          </cell>
        </row>
        <row r="545">
          <cell r="B545">
            <v>26</v>
          </cell>
          <cell r="C545" t="str">
            <v>Non-Affiliated (Private)</v>
          </cell>
          <cell r="G545">
            <v>0</v>
          </cell>
          <cell r="H545">
            <v>0</v>
          </cell>
          <cell r="I545">
            <v>0</v>
          </cell>
          <cell r="J545">
            <v>0</v>
          </cell>
          <cell r="K545">
            <v>1</v>
          </cell>
          <cell r="L545">
            <v>0</v>
          </cell>
          <cell r="M545">
            <v>1</v>
          </cell>
          <cell r="N545">
            <v>0</v>
          </cell>
          <cell r="O545">
            <v>0</v>
          </cell>
          <cell r="P545">
            <v>1</v>
          </cell>
          <cell r="Q545">
            <v>1</v>
          </cell>
          <cell r="R545">
            <v>0</v>
          </cell>
          <cell r="S545" t="str">
            <v xml:space="preserve"> </v>
          </cell>
        </row>
        <row r="546">
          <cell r="B546">
            <v>27</v>
          </cell>
          <cell r="C546" t="str">
            <v>Mutual Funds</v>
          </cell>
          <cell r="G546">
            <v>0</v>
          </cell>
          <cell r="H546">
            <v>0</v>
          </cell>
          <cell r="I546">
            <v>0</v>
          </cell>
          <cell r="J546">
            <v>0</v>
          </cell>
          <cell r="K546">
            <v>0.15</v>
          </cell>
          <cell r="L546">
            <v>0</v>
          </cell>
          <cell r="M546">
            <v>0.15</v>
          </cell>
          <cell r="N546">
            <v>0</v>
          </cell>
          <cell r="O546">
            <v>0</v>
          </cell>
          <cell r="P546">
            <v>1</v>
          </cell>
          <cell r="Q546">
            <v>0.15</v>
          </cell>
          <cell r="R546">
            <v>0</v>
          </cell>
          <cell r="S546" t="str">
            <v xml:space="preserve"> </v>
          </cell>
        </row>
        <row r="547">
          <cell r="B547">
            <v>28</v>
          </cell>
          <cell r="C547" t="str">
            <v>Affiliated (Public)</v>
          </cell>
          <cell r="G547">
            <v>0</v>
          </cell>
          <cell r="H547">
            <v>0</v>
          </cell>
          <cell r="I547">
            <v>0</v>
          </cell>
          <cell r="J547">
            <v>0</v>
          </cell>
          <cell r="K547">
            <v>0.15</v>
          </cell>
          <cell r="L547">
            <v>0</v>
          </cell>
          <cell r="M547">
            <v>0.15</v>
          </cell>
          <cell r="N547">
            <v>0</v>
          </cell>
          <cell r="O547">
            <v>0</v>
          </cell>
          <cell r="P547">
            <v>1</v>
          </cell>
          <cell r="Q547">
            <v>0.15</v>
          </cell>
          <cell r="R547">
            <v>0</v>
          </cell>
          <cell r="S547" t="str">
            <v xml:space="preserve"> </v>
          </cell>
        </row>
        <row r="548">
          <cell r="B548">
            <v>29</v>
          </cell>
          <cell r="C548" t="str">
            <v>Affiliated (Private)</v>
          </cell>
          <cell r="G548">
            <v>0</v>
          </cell>
          <cell r="H548">
            <v>0</v>
          </cell>
          <cell r="I548">
            <v>0</v>
          </cell>
          <cell r="J548">
            <v>0</v>
          </cell>
          <cell r="K548">
            <v>1</v>
          </cell>
          <cell r="L548">
            <v>0</v>
          </cell>
          <cell r="M548">
            <v>1</v>
          </cell>
          <cell r="N548">
            <v>0</v>
          </cell>
          <cell r="O548">
            <v>0</v>
          </cell>
          <cell r="P548">
            <v>1</v>
          </cell>
          <cell r="Q548">
            <v>1</v>
          </cell>
          <cell r="R548">
            <v>0</v>
          </cell>
          <cell r="S548" t="str">
            <v xml:space="preserve"> </v>
          </cell>
        </row>
        <row r="549">
          <cell r="B549">
            <v>30</v>
          </cell>
          <cell r="E549" t="str">
            <v>Total Common Stocks</v>
          </cell>
          <cell r="G549">
            <v>0</v>
          </cell>
          <cell r="H549">
            <v>0</v>
          </cell>
          <cell r="I549">
            <v>0</v>
          </cell>
          <cell r="J549">
            <v>0</v>
          </cell>
          <cell r="K549">
            <v>0</v>
          </cell>
          <cell r="M549">
            <v>0</v>
          </cell>
          <cell r="Q549">
            <v>0</v>
          </cell>
          <cell r="R549">
            <v>0</v>
          </cell>
        </row>
        <row r="552">
          <cell r="B552">
            <v>31</v>
          </cell>
          <cell r="C552" t="str">
            <v>Mortgage Loans at</v>
          </cell>
          <cell r="F552">
            <v>40178</v>
          </cell>
          <cell r="G552">
            <v>0</v>
          </cell>
          <cell r="H552">
            <v>0</v>
          </cell>
          <cell r="I552">
            <v>0</v>
          </cell>
          <cell r="J552">
            <v>0</v>
          </cell>
          <cell r="K552">
            <v>0.05</v>
          </cell>
          <cell r="L552">
            <v>0</v>
          </cell>
          <cell r="M552">
            <v>0.05</v>
          </cell>
          <cell r="N552">
            <v>0</v>
          </cell>
          <cell r="O552">
            <v>0</v>
          </cell>
          <cell r="P552">
            <v>1</v>
          </cell>
          <cell r="Q552">
            <v>0.05</v>
          </cell>
          <cell r="R552">
            <v>0</v>
          </cell>
          <cell r="S552" t="str">
            <v xml:space="preserve"> </v>
          </cell>
        </row>
        <row r="555">
          <cell r="B555" t="str">
            <v>Real Estate at</v>
          </cell>
          <cell r="F555">
            <v>40178</v>
          </cell>
        </row>
        <row r="556">
          <cell r="B556">
            <v>32</v>
          </cell>
          <cell r="C556" t="str">
            <v>Company-Occupied (net of encumbrances)</v>
          </cell>
          <cell r="G556">
            <v>0</v>
          </cell>
          <cell r="H556">
            <v>0</v>
          </cell>
          <cell r="I556">
            <v>0</v>
          </cell>
          <cell r="J556">
            <v>0</v>
          </cell>
          <cell r="K556">
            <v>0.1</v>
          </cell>
          <cell r="L556">
            <v>0</v>
          </cell>
          <cell r="M556">
            <v>0.1</v>
          </cell>
          <cell r="N556">
            <v>0</v>
          </cell>
          <cell r="O556">
            <v>0</v>
          </cell>
          <cell r="P556">
            <v>1</v>
          </cell>
          <cell r="Q556">
            <v>0.1</v>
          </cell>
          <cell r="R556">
            <v>0</v>
          </cell>
          <cell r="S556" t="str">
            <v xml:space="preserve"> </v>
          </cell>
        </row>
        <row r="557">
          <cell r="B557">
            <v>33</v>
          </cell>
          <cell r="D557" t="str">
            <v>Encumbrances</v>
          </cell>
          <cell r="G557">
            <v>0</v>
          </cell>
          <cell r="H557">
            <v>0</v>
          </cell>
          <cell r="I557">
            <v>0</v>
          </cell>
          <cell r="J557">
            <v>0</v>
          </cell>
          <cell r="K557">
            <v>0.1</v>
          </cell>
          <cell r="L557">
            <v>0</v>
          </cell>
          <cell r="M557">
            <v>0.1</v>
          </cell>
          <cell r="N557">
            <v>0</v>
          </cell>
          <cell r="O557">
            <v>0</v>
          </cell>
          <cell r="P557">
            <v>1</v>
          </cell>
          <cell r="Q557">
            <v>0.1</v>
          </cell>
          <cell r="R557">
            <v>0</v>
          </cell>
          <cell r="S557" t="str">
            <v xml:space="preserve"> </v>
          </cell>
        </row>
        <row r="558">
          <cell r="B558">
            <v>34</v>
          </cell>
          <cell r="C558" t="str">
            <v>Investments (net of encumbrances)</v>
          </cell>
          <cell r="G558">
            <v>0</v>
          </cell>
          <cell r="H558">
            <v>0</v>
          </cell>
          <cell r="I558">
            <v>0</v>
          </cell>
          <cell r="J558">
            <v>0</v>
          </cell>
          <cell r="K558">
            <v>0.2</v>
          </cell>
          <cell r="L558">
            <v>0</v>
          </cell>
          <cell r="M558">
            <v>0.2</v>
          </cell>
          <cell r="N558">
            <v>0</v>
          </cell>
          <cell r="O558">
            <v>0</v>
          </cell>
          <cell r="P558">
            <v>1</v>
          </cell>
          <cell r="Q558">
            <v>0.2</v>
          </cell>
          <cell r="R558">
            <v>0</v>
          </cell>
          <cell r="S558" t="str">
            <v xml:space="preserve"> </v>
          </cell>
        </row>
        <row r="559">
          <cell r="B559">
            <v>35</v>
          </cell>
          <cell r="D559" t="str">
            <v>Encumbrances</v>
          </cell>
          <cell r="G559">
            <v>0</v>
          </cell>
          <cell r="H559">
            <v>0</v>
          </cell>
          <cell r="I559">
            <v>0</v>
          </cell>
          <cell r="J559">
            <v>0</v>
          </cell>
          <cell r="K559">
            <v>0.2</v>
          </cell>
          <cell r="L559">
            <v>0</v>
          </cell>
          <cell r="M559">
            <v>0.2</v>
          </cell>
          <cell r="N559">
            <v>0</v>
          </cell>
          <cell r="O559">
            <v>0</v>
          </cell>
          <cell r="P559">
            <v>1</v>
          </cell>
          <cell r="Q559">
            <v>0.2</v>
          </cell>
          <cell r="R559">
            <v>0</v>
          </cell>
          <cell r="S559" t="str">
            <v xml:space="preserve"> </v>
          </cell>
        </row>
        <row r="560">
          <cell r="B560">
            <v>36</v>
          </cell>
          <cell r="E560" t="str">
            <v>Total Real Estate</v>
          </cell>
          <cell r="G560">
            <v>0</v>
          </cell>
          <cell r="H560">
            <v>0</v>
          </cell>
          <cell r="I560">
            <v>0</v>
          </cell>
          <cell r="J560">
            <v>0</v>
          </cell>
          <cell r="K560">
            <v>0</v>
          </cell>
          <cell r="M560">
            <v>0</v>
          </cell>
          <cell r="Q560">
            <v>0</v>
          </cell>
          <cell r="R560">
            <v>0</v>
          </cell>
        </row>
        <row r="562">
          <cell r="B562" t="str">
            <v>Other Assets at</v>
          </cell>
          <cell r="F562">
            <v>40178</v>
          </cell>
        </row>
        <row r="563">
          <cell r="B563">
            <v>37</v>
          </cell>
          <cell r="C563" t="str">
            <v>Other Loans</v>
          </cell>
          <cell r="G563">
            <v>0</v>
          </cell>
          <cell r="H563">
            <v>0</v>
          </cell>
          <cell r="I563">
            <v>0</v>
          </cell>
          <cell r="J563">
            <v>0</v>
          </cell>
          <cell r="K563">
            <v>0.05</v>
          </cell>
          <cell r="L563">
            <v>0</v>
          </cell>
          <cell r="M563">
            <v>0.05</v>
          </cell>
          <cell r="N563">
            <v>0</v>
          </cell>
          <cell r="O563">
            <v>0</v>
          </cell>
          <cell r="P563">
            <v>1</v>
          </cell>
          <cell r="Q563">
            <v>0.05</v>
          </cell>
          <cell r="R563">
            <v>0</v>
          </cell>
          <cell r="S563" t="str">
            <v xml:space="preserve"> </v>
          </cell>
        </row>
        <row r="564">
          <cell r="B564">
            <v>38</v>
          </cell>
          <cell r="C564" t="str">
            <v>Cash &amp; Cash Equivalents</v>
          </cell>
          <cell r="G564">
            <v>0</v>
          </cell>
          <cell r="H564">
            <v>0</v>
          </cell>
          <cell r="I564">
            <v>0</v>
          </cell>
          <cell r="J564">
            <v>0</v>
          </cell>
          <cell r="K564">
            <v>3.0000000000000001E-3</v>
          </cell>
          <cell r="L564">
            <v>0</v>
          </cell>
          <cell r="M564">
            <v>3.0000000000000001E-3</v>
          </cell>
          <cell r="N564">
            <v>0</v>
          </cell>
          <cell r="O564">
            <v>0</v>
          </cell>
          <cell r="P564">
            <v>1</v>
          </cell>
          <cell r="Q564">
            <v>3.0000000000000001E-3</v>
          </cell>
          <cell r="R564">
            <v>0</v>
          </cell>
          <cell r="S564" t="str">
            <v xml:space="preserve"> </v>
          </cell>
        </row>
        <row r="565">
          <cell r="B565">
            <v>39</v>
          </cell>
          <cell r="C565" t="str">
            <v>Short-Term Investments</v>
          </cell>
          <cell r="G565">
            <v>0</v>
          </cell>
          <cell r="H565">
            <v>0</v>
          </cell>
          <cell r="I565">
            <v>0</v>
          </cell>
          <cell r="J565">
            <v>0</v>
          </cell>
          <cell r="K565">
            <v>0.01</v>
          </cell>
          <cell r="L565">
            <v>0</v>
          </cell>
          <cell r="M565">
            <v>0.01</v>
          </cell>
          <cell r="N565">
            <v>0</v>
          </cell>
          <cell r="O565">
            <v>0</v>
          </cell>
          <cell r="P565">
            <v>1</v>
          </cell>
          <cell r="Q565">
            <v>0.01</v>
          </cell>
          <cell r="R565">
            <v>0</v>
          </cell>
          <cell r="S565" t="str">
            <v xml:space="preserve"> </v>
          </cell>
        </row>
        <row r="566">
          <cell r="B566">
            <v>40</v>
          </cell>
          <cell r="C566" t="str">
            <v>Other Investments</v>
          </cell>
          <cell r="G566">
            <v>0</v>
          </cell>
          <cell r="H566">
            <v>0</v>
          </cell>
          <cell r="I566">
            <v>0</v>
          </cell>
          <cell r="J566">
            <v>0</v>
          </cell>
          <cell r="K566">
            <v>0.2</v>
          </cell>
          <cell r="L566">
            <v>0</v>
          </cell>
          <cell r="M566">
            <v>0.2</v>
          </cell>
          <cell r="N566">
            <v>0</v>
          </cell>
          <cell r="O566">
            <v>0</v>
          </cell>
          <cell r="P566">
            <v>1</v>
          </cell>
          <cell r="Q566">
            <v>0.2</v>
          </cell>
          <cell r="R566">
            <v>0</v>
          </cell>
          <cell r="S566" t="str">
            <v xml:space="preserve"> </v>
          </cell>
        </row>
        <row r="567">
          <cell r="B567">
            <v>41</v>
          </cell>
          <cell r="C567" t="str">
            <v>Other Tangible Assets</v>
          </cell>
          <cell r="G567">
            <v>0</v>
          </cell>
          <cell r="H567">
            <v>0</v>
          </cell>
          <cell r="I567">
            <v>0</v>
          </cell>
          <cell r="J567">
            <v>0</v>
          </cell>
          <cell r="K567">
            <v>0.2</v>
          </cell>
          <cell r="L567">
            <v>0</v>
          </cell>
          <cell r="M567">
            <v>0.2</v>
          </cell>
          <cell r="N567">
            <v>0</v>
          </cell>
          <cell r="O567">
            <v>0</v>
          </cell>
          <cell r="P567">
            <v>1</v>
          </cell>
          <cell r="Q567">
            <v>0.2</v>
          </cell>
          <cell r="R567">
            <v>0</v>
          </cell>
          <cell r="S567" t="str">
            <v xml:space="preserve"> </v>
          </cell>
        </row>
        <row r="568">
          <cell r="B568">
            <v>42</v>
          </cell>
          <cell r="C568" t="str">
            <v>Other</v>
          </cell>
          <cell r="G568">
            <v>0</v>
          </cell>
          <cell r="H568">
            <v>0</v>
          </cell>
          <cell r="I568">
            <v>0</v>
          </cell>
          <cell r="J568">
            <v>0</v>
          </cell>
          <cell r="K568">
            <v>1</v>
          </cell>
          <cell r="L568">
            <v>0</v>
          </cell>
          <cell r="M568">
            <v>1</v>
          </cell>
          <cell r="N568">
            <v>0</v>
          </cell>
          <cell r="O568">
            <v>0</v>
          </cell>
          <cell r="P568">
            <v>1</v>
          </cell>
          <cell r="Q568">
            <v>1</v>
          </cell>
          <cell r="R568">
            <v>0</v>
          </cell>
          <cell r="S568" t="str">
            <v xml:space="preserve"> </v>
          </cell>
        </row>
        <row r="570">
          <cell r="B570">
            <v>43</v>
          </cell>
          <cell r="C570" t="str">
            <v>Sub-Totals</v>
          </cell>
          <cell r="G570">
            <v>0</v>
          </cell>
          <cell r="H570">
            <v>0</v>
          </cell>
          <cell r="I570">
            <v>0</v>
          </cell>
          <cell r="J570">
            <v>0</v>
          </cell>
          <cell r="K570">
            <v>0</v>
          </cell>
          <cell r="M570">
            <v>0</v>
          </cell>
          <cell r="Q570">
            <v>0</v>
          </cell>
          <cell r="R570">
            <v>0</v>
          </cell>
          <cell r="S570" t="str">
            <v xml:space="preserve"> </v>
          </cell>
        </row>
        <row r="572">
          <cell r="B572">
            <v>44</v>
          </cell>
          <cell r="C572" t="str">
            <v>Multiply: Spread of Risk Factor</v>
          </cell>
          <cell r="K572">
            <v>1.5</v>
          </cell>
          <cell r="L572">
            <v>0</v>
          </cell>
          <cell r="R572">
            <v>1.5</v>
          </cell>
          <cell r="S572" t="str">
            <v xml:space="preserve"> </v>
          </cell>
        </row>
        <row r="573">
          <cell r="B573">
            <v>45</v>
          </cell>
          <cell r="C573" t="str">
            <v>Company Totals at</v>
          </cell>
          <cell r="F573">
            <v>40178</v>
          </cell>
          <cell r="G573">
            <v>0</v>
          </cell>
          <cell r="H573">
            <v>0</v>
          </cell>
          <cell r="I573">
            <v>0</v>
          </cell>
          <cell r="J573">
            <v>0</v>
          </cell>
          <cell r="K573">
            <v>0</v>
          </cell>
          <cell r="M573">
            <v>0</v>
          </cell>
          <cell r="Q573">
            <v>0</v>
          </cell>
          <cell r="R573">
            <v>0</v>
          </cell>
          <cell r="S573" t="str">
            <v xml:space="preserve"> = (B1) + (B2)</v>
          </cell>
        </row>
        <row r="574">
          <cell r="N574" t="str">
            <v>Credit to Risk Factors above for:</v>
          </cell>
          <cell r="S574" t="str">
            <v xml:space="preserve">Note: For small insurers predominant in </v>
          </cell>
        </row>
        <row r="575">
          <cell r="B575">
            <v>46</v>
          </cell>
          <cell r="C575" t="str">
            <v>Deferred Acquisition Costs (Non/Life Only)</v>
          </cell>
          <cell r="G575">
            <v>0</v>
          </cell>
          <cell r="N575" t="str">
            <v>Unit Linked</v>
          </cell>
          <cell r="O575" t="str">
            <v>Participatory</v>
          </cell>
          <cell r="P575" t="str">
            <v>PC &amp; Protect.</v>
          </cell>
          <cell r="S575" t="str">
            <v xml:space="preserve">Life/Annuities, the reinsurance dependence </v>
          </cell>
        </row>
        <row r="576">
          <cell r="B576">
            <v>47</v>
          </cell>
          <cell r="C576" t="str">
            <v>Deferred Acquisition Costs (Life Only)</v>
          </cell>
          <cell r="G576">
            <v>0</v>
          </cell>
          <cell r="J576">
            <v>0</v>
          </cell>
          <cell r="K576" t="str">
            <v>Invested Asset Base</v>
          </cell>
          <cell r="N576">
            <v>1</v>
          </cell>
          <cell r="O576">
            <v>0.5</v>
          </cell>
          <cell r="P576">
            <v>0</v>
          </cell>
          <cell r="Q576" t="str">
            <v>Baseline Credit</v>
          </cell>
          <cell r="S576" t="str">
            <v>factor should be increased in accordance</v>
          </cell>
        </row>
        <row r="577">
          <cell r="B577">
            <v>48</v>
          </cell>
          <cell r="N577">
            <v>1</v>
          </cell>
          <cell r="O577">
            <v>0.5</v>
          </cell>
          <cell r="P577">
            <v>0</v>
          </cell>
          <cell r="Q577" t="str">
            <v>Selected Credit</v>
          </cell>
          <cell r="S577" t="str">
            <v>with L/H spread of risk guidelines.</v>
          </cell>
        </row>
        <row r="578">
          <cell r="N578" t="str">
            <v>Unit Linked</v>
          </cell>
          <cell r="O578" t="str">
            <v>Participatory</v>
          </cell>
          <cell r="P578" t="str">
            <v>PC &amp; Protect.</v>
          </cell>
        </row>
        <row r="579">
          <cell r="B579">
            <v>49</v>
          </cell>
          <cell r="J579">
            <v>0</v>
          </cell>
          <cell r="K579" t="str">
            <v>Total Reserves (excludes separate acct)</v>
          </cell>
          <cell r="N579">
            <v>0</v>
          </cell>
          <cell r="O579">
            <v>0</v>
          </cell>
          <cell r="P579">
            <v>1</v>
          </cell>
          <cell r="Q579" t="str">
            <v>Baseline Allocation of Assets Based on Reserves.</v>
          </cell>
        </row>
        <row r="580">
          <cell r="B580">
            <v>50</v>
          </cell>
          <cell r="N580">
            <v>0</v>
          </cell>
          <cell r="O580">
            <v>0</v>
          </cell>
          <cell r="P580">
            <v>1</v>
          </cell>
          <cell r="Q580" t="str">
            <v>Selected Allocation of Assets to Product Type</v>
          </cell>
        </row>
        <row r="583">
          <cell r="B583" t="str">
            <v>Company:</v>
          </cell>
          <cell r="E583" t="str">
            <v>XYZ Sample</v>
          </cell>
          <cell r="I583" t="str">
            <v>Currency:</v>
          </cell>
          <cell r="J583" t="str">
            <v>US Dollars</v>
          </cell>
          <cell r="S583" t="str">
            <v xml:space="preserve">Page 18 </v>
          </cell>
        </row>
        <row r="584">
          <cell r="B584" t="str">
            <v>AMB #:</v>
          </cell>
          <cell r="E584" t="str">
            <v>99999</v>
          </cell>
          <cell r="I584" t="str">
            <v>Denomination:</v>
          </cell>
          <cell r="J584" t="str">
            <v>(000)s</v>
          </cell>
        </row>
        <row r="585">
          <cell r="B585" t="str">
            <v>Analyst:</v>
          </cell>
          <cell r="E585" t="str">
            <v xml:space="preserve"> </v>
          </cell>
        </row>
        <row r="586">
          <cell r="J586" t="str">
            <v>INVESTMENT RISK</v>
          </cell>
        </row>
        <row r="587">
          <cell r="J587">
            <v>40543</v>
          </cell>
        </row>
        <row r="588">
          <cell r="N588" t="str">
            <v>Percent</v>
          </cell>
          <cell r="O588" t="str">
            <v>Percent</v>
          </cell>
          <cell r="P588" t="str">
            <v>Percent</v>
          </cell>
        </row>
        <row r="589">
          <cell r="K589" t="str">
            <v>Baseline</v>
          </cell>
          <cell r="L589" t="str">
            <v>Adjustment</v>
          </cell>
          <cell r="M589" t="str">
            <v>Total</v>
          </cell>
          <cell r="N589" t="str">
            <v>of asset</v>
          </cell>
          <cell r="O589" t="str">
            <v>of asset</v>
          </cell>
          <cell r="P589" t="str">
            <v>of asset</v>
          </cell>
          <cell r="Q589" t="str">
            <v>Final</v>
          </cell>
        </row>
        <row r="590">
          <cell r="B590" t="str">
            <v xml:space="preserve">   Bonds at</v>
          </cell>
          <cell r="E590">
            <v>40543</v>
          </cell>
          <cell r="G590" t="str">
            <v>Statement Value</v>
          </cell>
          <cell r="H590" t="str">
            <v>Market Value</v>
          </cell>
          <cell r="I590" t="str">
            <v>Adjustment</v>
          </cell>
          <cell r="J590" t="str">
            <v>Total</v>
          </cell>
          <cell r="K590" t="str">
            <v>Asset Risk Factor (%)</v>
          </cell>
          <cell r="L590" t="str">
            <v>to Asset Risk Factor</v>
          </cell>
          <cell r="M590" t="str">
            <v>Asset Risk Factor</v>
          </cell>
          <cell r="N590" t="str">
            <v>dedicated to Unit Linked</v>
          </cell>
          <cell r="O590" t="str">
            <v>dedicated to Partici-patory</v>
          </cell>
          <cell r="P590" t="str">
            <v>dedicated to PC &amp; Protection</v>
          </cell>
          <cell r="Q590" t="str">
            <v>Asset Risk Factor</v>
          </cell>
          <cell r="R590" t="str">
            <v>Adjusted Required Capital</v>
          </cell>
          <cell r="S590" t="str">
            <v>Explanation of Adjustments</v>
          </cell>
        </row>
        <row r="591">
          <cell r="B591">
            <v>1</v>
          </cell>
          <cell r="C591" t="str">
            <v>Global Rating AAA</v>
          </cell>
          <cell r="G591">
            <v>0</v>
          </cell>
          <cell r="H591">
            <v>0</v>
          </cell>
          <cell r="I591">
            <v>0</v>
          </cell>
          <cell r="J591">
            <v>0</v>
          </cell>
          <cell r="K591">
            <v>2E-3</v>
          </cell>
          <cell r="L591">
            <v>0</v>
          </cell>
          <cell r="M591">
            <v>2E-3</v>
          </cell>
          <cell r="N591">
            <v>0</v>
          </cell>
          <cell r="O591">
            <v>0</v>
          </cell>
          <cell r="P591">
            <v>1</v>
          </cell>
          <cell r="Q591">
            <v>2E-3</v>
          </cell>
          <cell r="R591">
            <v>0</v>
          </cell>
          <cell r="S591" t="str">
            <v xml:space="preserve"> </v>
          </cell>
        </row>
        <row r="592">
          <cell r="B592">
            <v>2</v>
          </cell>
          <cell r="C592" t="str">
            <v>Global Rating AA+, AA, AA-</v>
          </cell>
          <cell r="G592">
            <v>0</v>
          </cell>
          <cell r="H592">
            <v>0</v>
          </cell>
          <cell r="I592">
            <v>0</v>
          </cell>
          <cell r="J592">
            <v>0</v>
          </cell>
          <cell r="K592">
            <v>5.0000000000000001E-3</v>
          </cell>
          <cell r="L592">
            <v>0</v>
          </cell>
          <cell r="M592">
            <v>5.0000000000000001E-3</v>
          </cell>
          <cell r="N592">
            <v>0</v>
          </cell>
          <cell r="O592">
            <v>0</v>
          </cell>
          <cell r="P592">
            <v>1</v>
          </cell>
          <cell r="Q592">
            <v>5.0000000000000001E-3</v>
          </cell>
          <cell r="R592">
            <v>0</v>
          </cell>
          <cell r="S592" t="str">
            <v xml:space="preserve"> </v>
          </cell>
        </row>
        <row r="593">
          <cell r="B593">
            <v>3</v>
          </cell>
          <cell r="C593" t="str">
            <v>Global Rating A+, A, &amp; A-</v>
          </cell>
          <cell r="G593">
            <v>0</v>
          </cell>
          <cell r="H593">
            <v>0</v>
          </cell>
          <cell r="I593">
            <v>0</v>
          </cell>
          <cell r="J593">
            <v>0</v>
          </cell>
          <cell r="K593">
            <v>0.01</v>
          </cell>
          <cell r="L593">
            <v>0</v>
          </cell>
          <cell r="M593">
            <v>0.01</v>
          </cell>
          <cell r="N593">
            <v>0</v>
          </cell>
          <cell r="O593">
            <v>0</v>
          </cell>
          <cell r="P593">
            <v>1</v>
          </cell>
          <cell r="Q593">
            <v>0.01</v>
          </cell>
          <cell r="R593">
            <v>0</v>
          </cell>
          <cell r="S593" t="str">
            <v xml:space="preserve"> </v>
          </cell>
        </row>
        <row r="594">
          <cell r="B594">
            <v>4</v>
          </cell>
          <cell r="C594" t="str">
            <v xml:space="preserve">Global Rating BBB+, BBB, BBB- </v>
          </cell>
          <cell r="G594">
            <v>0</v>
          </cell>
          <cell r="H594">
            <v>0</v>
          </cell>
          <cell r="I594">
            <v>0</v>
          </cell>
          <cell r="J594">
            <v>0</v>
          </cell>
          <cell r="K594">
            <v>0.02</v>
          </cell>
          <cell r="L594">
            <v>0</v>
          </cell>
          <cell r="M594">
            <v>0.02</v>
          </cell>
          <cell r="N594">
            <v>0</v>
          </cell>
          <cell r="O594">
            <v>0</v>
          </cell>
          <cell r="P594">
            <v>1</v>
          </cell>
          <cell r="Q594">
            <v>0.02</v>
          </cell>
          <cell r="R594">
            <v>0</v>
          </cell>
          <cell r="S594" t="str">
            <v xml:space="preserve"> </v>
          </cell>
        </row>
        <row r="595">
          <cell r="B595">
            <v>5</v>
          </cell>
          <cell r="C595" t="str">
            <v xml:space="preserve">Global Rating BB+, BB, BB- </v>
          </cell>
          <cell r="G595">
            <v>0</v>
          </cell>
          <cell r="H595">
            <v>0</v>
          </cell>
          <cell r="I595">
            <v>0</v>
          </cell>
          <cell r="J595">
            <v>0</v>
          </cell>
          <cell r="K595">
            <v>0.04</v>
          </cell>
          <cell r="L595">
            <v>0</v>
          </cell>
          <cell r="M595">
            <v>0.04</v>
          </cell>
          <cell r="N595">
            <v>0</v>
          </cell>
          <cell r="O595">
            <v>0</v>
          </cell>
          <cell r="P595">
            <v>1</v>
          </cell>
          <cell r="Q595">
            <v>0.04</v>
          </cell>
          <cell r="R595">
            <v>0</v>
          </cell>
          <cell r="S595" t="str">
            <v xml:space="preserve"> </v>
          </cell>
        </row>
        <row r="596">
          <cell r="B596">
            <v>6</v>
          </cell>
          <cell r="C596" t="str">
            <v xml:space="preserve">Global Rating B+, B, B- </v>
          </cell>
          <cell r="G596">
            <v>0</v>
          </cell>
          <cell r="H596">
            <v>0</v>
          </cell>
          <cell r="I596">
            <v>0</v>
          </cell>
          <cell r="J596">
            <v>0</v>
          </cell>
          <cell r="K596">
            <v>4.4999999999999998E-2</v>
          </cell>
          <cell r="L596">
            <v>0</v>
          </cell>
          <cell r="M596">
            <v>4.4999999999999998E-2</v>
          </cell>
          <cell r="N596">
            <v>0</v>
          </cell>
          <cell r="O596">
            <v>0</v>
          </cell>
          <cell r="P596">
            <v>1</v>
          </cell>
          <cell r="Q596">
            <v>4.4999999999999998E-2</v>
          </cell>
          <cell r="R596">
            <v>0</v>
          </cell>
          <cell r="S596" t="str">
            <v xml:space="preserve"> </v>
          </cell>
        </row>
        <row r="597">
          <cell r="B597">
            <v>7</v>
          </cell>
          <cell r="C597" t="str">
            <v xml:space="preserve">Global Rating CCC, CC, C </v>
          </cell>
          <cell r="G597">
            <v>0</v>
          </cell>
          <cell r="H597">
            <v>0</v>
          </cell>
          <cell r="I597">
            <v>0</v>
          </cell>
          <cell r="J597">
            <v>0</v>
          </cell>
          <cell r="K597">
            <v>0.1</v>
          </cell>
          <cell r="L597">
            <v>0</v>
          </cell>
          <cell r="M597">
            <v>0.1</v>
          </cell>
          <cell r="N597">
            <v>0</v>
          </cell>
          <cell r="O597">
            <v>0</v>
          </cell>
          <cell r="P597">
            <v>1</v>
          </cell>
          <cell r="Q597">
            <v>0.1</v>
          </cell>
          <cell r="R597">
            <v>0</v>
          </cell>
          <cell r="S597" t="str">
            <v xml:space="preserve"> </v>
          </cell>
        </row>
        <row r="598">
          <cell r="B598">
            <v>8</v>
          </cell>
          <cell r="C598" t="str">
            <v xml:space="preserve">Global Rating D (in/near default) </v>
          </cell>
          <cell r="G598">
            <v>0</v>
          </cell>
          <cell r="H598">
            <v>0</v>
          </cell>
          <cell r="I598">
            <v>0</v>
          </cell>
          <cell r="J598">
            <v>0</v>
          </cell>
          <cell r="K598">
            <v>0.3</v>
          </cell>
          <cell r="L598">
            <v>0</v>
          </cell>
          <cell r="M598">
            <v>0.3</v>
          </cell>
          <cell r="N598">
            <v>0</v>
          </cell>
          <cell r="O598">
            <v>0</v>
          </cell>
          <cell r="P598">
            <v>1</v>
          </cell>
          <cell r="Q598">
            <v>0.3</v>
          </cell>
          <cell r="R598">
            <v>0</v>
          </cell>
          <cell r="S598" t="str">
            <v xml:space="preserve"> </v>
          </cell>
        </row>
        <row r="599">
          <cell r="B599">
            <v>9</v>
          </cell>
          <cell r="C599" t="str">
            <v>Non Rated</v>
          </cell>
          <cell r="G599">
            <v>0</v>
          </cell>
          <cell r="H599">
            <v>0</v>
          </cell>
          <cell r="I599">
            <v>0</v>
          </cell>
          <cell r="J599">
            <v>0</v>
          </cell>
          <cell r="K599">
            <v>0.5</v>
          </cell>
          <cell r="L599">
            <v>0</v>
          </cell>
          <cell r="M599">
            <v>0.5</v>
          </cell>
          <cell r="N599">
            <v>0</v>
          </cell>
          <cell r="O599">
            <v>0</v>
          </cell>
          <cell r="P599">
            <v>1</v>
          </cell>
          <cell r="Q599">
            <v>0.5</v>
          </cell>
          <cell r="R599">
            <v>0</v>
          </cell>
          <cell r="S599" t="str">
            <v xml:space="preserve"> </v>
          </cell>
        </row>
        <row r="600">
          <cell r="B600">
            <v>10</v>
          </cell>
          <cell r="C600" t="str">
            <v>Affiliated</v>
          </cell>
          <cell r="G600">
            <v>0</v>
          </cell>
          <cell r="H600">
            <v>0</v>
          </cell>
          <cell r="I600">
            <v>0</v>
          </cell>
          <cell r="J600">
            <v>0</v>
          </cell>
          <cell r="K600">
            <v>1</v>
          </cell>
          <cell r="L600">
            <v>0</v>
          </cell>
          <cell r="M600">
            <v>1</v>
          </cell>
          <cell r="N600">
            <v>0</v>
          </cell>
          <cell r="O600">
            <v>0</v>
          </cell>
          <cell r="P600">
            <v>1</v>
          </cell>
          <cell r="Q600">
            <v>1</v>
          </cell>
          <cell r="R600">
            <v>0</v>
          </cell>
          <cell r="S600" t="str">
            <v xml:space="preserve"> </v>
          </cell>
        </row>
        <row r="601">
          <cell r="B601">
            <v>11</v>
          </cell>
          <cell r="C601" t="str">
            <v>Other</v>
          </cell>
          <cell r="G601">
            <v>0</v>
          </cell>
          <cell r="H601">
            <v>0</v>
          </cell>
          <cell r="I601">
            <v>0</v>
          </cell>
          <cell r="J601">
            <v>0</v>
          </cell>
          <cell r="K601">
            <v>1</v>
          </cell>
          <cell r="L601">
            <v>0</v>
          </cell>
          <cell r="M601">
            <v>1</v>
          </cell>
          <cell r="N601">
            <v>0</v>
          </cell>
          <cell r="O601">
            <v>0</v>
          </cell>
          <cell r="P601">
            <v>1</v>
          </cell>
          <cell r="Q601">
            <v>1</v>
          </cell>
          <cell r="R601">
            <v>0</v>
          </cell>
          <cell r="S601" t="str">
            <v xml:space="preserve"> </v>
          </cell>
        </row>
        <row r="602">
          <cell r="B602">
            <v>12</v>
          </cell>
          <cell r="E602" t="str">
            <v>Total Bonds</v>
          </cell>
          <cell r="G602">
            <v>0</v>
          </cell>
          <cell r="H602">
            <v>0</v>
          </cell>
          <cell r="I602">
            <v>0</v>
          </cell>
          <cell r="J602">
            <v>0</v>
          </cell>
          <cell r="K602">
            <v>0</v>
          </cell>
          <cell r="M602">
            <v>0</v>
          </cell>
          <cell r="Q602">
            <v>0</v>
          </cell>
          <cell r="R602">
            <v>0</v>
          </cell>
        </row>
        <row r="604">
          <cell r="B604" t="str">
            <v>Preferred Stocks at</v>
          </cell>
          <cell r="F604">
            <v>40543</v>
          </cell>
        </row>
        <row r="605">
          <cell r="B605">
            <v>13</v>
          </cell>
          <cell r="C605" t="str">
            <v>Non-Affiliated (Public)</v>
          </cell>
          <cell r="G605">
            <v>0</v>
          </cell>
          <cell r="H605">
            <v>0</v>
          </cell>
          <cell r="I605">
            <v>0</v>
          </cell>
          <cell r="J605">
            <v>0</v>
          </cell>
          <cell r="K605">
            <v>2E-3</v>
          </cell>
          <cell r="L605">
            <v>0</v>
          </cell>
          <cell r="M605">
            <v>2E-3</v>
          </cell>
          <cell r="N605">
            <v>0</v>
          </cell>
          <cell r="O605">
            <v>0</v>
          </cell>
          <cell r="P605">
            <v>1</v>
          </cell>
          <cell r="Q605">
            <v>2E-3</v>
          </cell>
          <cell r="R605">
            <v>0</v>
          </cell>
          <cell r="S605" t="str">
            <v xml:space="preserve"> </v>
          </cell>
        </row>
        <row r="606">
          <cell r="B606">
            <v>14</v>
          </cell>
          <cell r="C606" t="str">
            <v>Non-Affil (Public) w/Global Rating AA+, AA, AA-</v>
          </cell>
          <cell r="G606">
            <v>0</v>
          </cell>
          <cell r="H606">
            <v>0</v>
          </cell>
          <cell r="I606">
            <v>0</v>
          </cell>
          <cell r="J606">
            <v>0</v>
          </cell>
          <cell r="K606">
            <v>5.0000000000000001E-3</v>
          </cell>
          <cell r="L606">
            <v>0</v>
          </cell>
          <cell r="M606">
            <v>5.0000000000000001E-3</v>
          </cell>
          <cell r="N606">
            <v>0</v>
          </cell>
          <cell r="O606">
            <v>0</v>
          </cell>
          <cell r="P606">
            <v>1</v>
          </cell>
          <cell r="Q606">
            <v>5.0000000000000001E-3</v>
          </cell>
          <cell r="R606">
            <v>0</v>
          </cell>
          <cell r="S606" t="str">
            <v xml:space="preserve"> </v>
          </cell>
        </row>
        <row r="607">
          <cell r="B607">
            <v>15</v>
          </cell>
          <cell r="C607" t="str">
            <v>Non-Affil (Public) w/Global Rating A+, A, &amp; A-</v>
          </cell>
          <cell r="G607">
            <v>0</v>
          </cell>
          <cell r="H607">
            <v>0</v>
          </cell>
          <cell r="I607">
            <v>0</v>
          </cell>
          <cell r="J607">
            <v>0</v>
          </cell>
          <cell r="K607">
            <v>0.01</v>
          </cell>
          <cell r="L607">
            <v>0</v>
          </cell>
          <cell r="M607">
            <v>0.01</v>
          </cell>
          <cell r="N607">
            <v>0</v>
          </cell>
          <cell r="O607">
            <v>0</v>
          </cell>
          <cell r="P607">
            <v>1</v>
          </cell>
          <cell r="Q607">
            <v>0.01</v>
          </cell>
          <cell r="R607">
            <v>0</v>
          </cell>
          <cell r="S607" t="str">
            <v xml:space="preserve"> </v>
          </cell>
        </row>
        <row r="608">
          <cell r="B608">
            <v>16</v>
          </cell>
          <cell r="C608" t="str">
            <v>Non-Affil (Public) w/Global Rating BBB+, BBB, BBB-</v>
          </cell>
          <cell r="G608">
            <v>0</v>
          </cell>
          <cell r="H608">
            <v>0</v>
          </cell>
          <cell r="I608">
            <v>0</v>
          </cell>
          <cell r="J608">
            <v>0</v>
          </cell>
          <cell r="K608">
            <v>0.02</v>
          </cell>
          <cell r="L608">
            <v>0</v>
          </cell>
          <cell r="M608">
            <v>0.02</v>
          </cell>
          <cell r="N608">
            <v>0</v>
          </cell>
          <cell r="O608">
            <v>0</v>
          </cell>
          <cell r="P608">
            <v>1</v>
          </cell>
          <cell r="Q608">
            <v>0.02</v>
          </cell>
          <cell r="R608">
            <v>0</v>
          </cell>
          <cell r="S608" t="str">
            <v xml:space="preserve"> </v>
          </cell>
        </row>
        <row r="609">
          <cell r="B609">
            <v>17</v>
          </cell>
          <cell r="C609" t="str">
            <v>Non-Affil (Public) w/Global Rating BB+, BB, BB-</v>
          </cell>
          <cell r="G609">
            <v>0</v>
          </cell>
          <cell r="H609">
            <v>0</v>
          </cell>
          <cell r="I609">
            <v>0</v>
          </cell>
          <cell r="J609">
            <v>0</v>
          </cell>
          <cell r="K609">
            <v>0.04</v>
          </cell>
          <cell r="L609">
            <v>0</v>
          </cell>
          <cell r="M609">
            <v>0.04</v>
          </cell>
          <cell r="N609">
            <v>0</v>
          </cell>
          <cell r="O609">
            <v>0</v>
          </cell>
          <cell r="P609">
            <v>1</v>
          </cell>
          <cell r="Q609">
            <v>0.04</v>
          </cell>
          <cell r="R609">
            <v>0</v>
          </cell>
          <cell r="S609" t="str">
            <v xml:space="preserve"> </v>
          </cell>
        </row>
        <row r="610">
          <cell r="B610">
            <v>18</v>
          </cell>
          <cell r="C610" t="str">
            <v>Non-Affil (Public) w/Global Rating B+, B, B-</v>
          </cell>
          <cell r="G610">
            <v>0</v>
          </cell>
          <cell r="H610">
            <v>0</v>
          </cell>
          <cell r="I610">
            <v>0</v>
          </cell>
          <cell r="J610">
            <v>0</v>
          </cell>
          <cell r="K610">
            <v>4.4999999999999998E-2</v>
          </cell>
          <cell r="L610">
            <v>0</v>
          </cell>
          <cell r="M610">
            <v>4.4999999999999998E-2</v>
          </cell>
          <cell r="N610">
            <v>0</v>
          </cell>
          <cell r="O610">
            <v>0</v>
          </cell>
          <cell r="P610">
            <v>1</v>
          </cell>
          <cell r="Q610">
            <v>4.4999999999999998E-2</v>
          </cell>
          <cell r="R610">
            <v>0</v>
          </cell>
          <cell r="S610" t="str">
            <v xml:space="preserve"> </v>
          </cell>
        </row>
        <row r="611">
          <cell r="B611">
            <v>19</v>
          </cell>
          <cell r="C611" t="str">
            <v>Non-Affil (Public) w/Global Rating CCC, CC, C</v>
          </cell>
          <cell r="G611">
            <v>0</v>
          </cell>
          <cell r="H611">
            <v>0</v>
          </cell>
          <cell r="I611">
            <v>0</v>
          </cell>
          <cell r="J611">
            <v>0</v>
          </cell>
          <cell r="K611">
            <v>0.1</v>
          </cell>
          <cell r="L611">
            <v>0</v>
          </cell>
          <cell r="M611">
            <v>0.1</v>
          </cell>
          <cell r="N611">
            <v>0</v>
          </cell>
          <cell r="O611">
            <v>0</v>
          </cell>
          <cell r="P611">
            <v>1</v>
          </cell>
          <cell r="Q611">
            <v>0.1</v>
          </cell>
          <cell r="R611">
            <v>0</v>
          </cell>
          <cell r="S611" t="str">
            <v xml:space="preserve"> </v>
          </cell>
        </row>
        <row r="612">
          <cell r="B612">
            <v>20</v>
          </cell>
          <cell r="C612" t="str">
            <v xml:space="preserve">Non-Affil (Public) w/Global Rating D (in/near default) </v>
          </cell>
          <cell r="G612">
            <v>0</v>
          </cell>
          <cell r="H612">
            <v>0</v>
          </cell>
          <cell r="I612">
            <v>0</v>
          </cell>
          <cell r="J612">
            <v>0</v>
          </cell>
          <cell r="K612">
            <v>0.3</v>
          </cell>
          <cell r="L612">
            <v>0</v>
          </cell>
          <cell r="M612">
            <v>0.3</v>
          </cell>
          <cell r="N612">
            <v>0</v>
          </cell>
          <cell r="O612">
            <v>0</v>
          </cell>
          <cell r="P612">
            <v>1</v>
          </cell>
          <cell r="Q612">
            <v>0.3</v>
          </cell>
          <cell r="R612">
            <v>0</v>
          </cell>
          <cell r="S612" t="str">
            <v xml:space="preserve"> </v>
          </cell>
        </row>
        <row r="613">
          <cell r="B613">
            <v>21</v>
          </cell>
          <cell r="C613" t="str">
            <v>Non-Affiliated (Private)</v>
          </cell>
          <cell r="G613">
            <v>0</v>
          </cell>
          <cell r="H613">
            <v>0</v>
          </cell>
          <cell r="I613">
            <v>0</v>
          </cell>
          <cell r="J613">
            <v>0</v>
          </cell>
          <cell r="K613">
            <v>1</v>
          </cell>
          <cell r="L613">
            <v>0</v>
          </cell>
          <cell r="M613">
            <v>1</v>
          </cell>
          <cell r="N613">
            <v>0</v>
          </cell>
          <cell r="O613">
            <v>0</v>
          </cell>
          <cell r="P613">
            <v>1</v>
          </cell>
          <cell r="Q613">
            <v>1</v>
          </cell>
          <cell r="R613">
            <v>0</v>
          </cell>
          <cell r="S613" t="str">
            <v xml:space="preserve"> </v>
          </cell>
        </row>
        <row r="614">
          <cell r="B614">
            <v>22</v>
          </cell>
          <cell r="C614" t="str">
            <v>Affiliated (Public)</v>
          </cell>
          <cell r="G614">
            <v>0</v>
          </cell>
          <cell r="H614">
            <v>0</v>
          </cell>
          <cell r="I614">
            <v>0</v>
          </cell>
          <cell r="J614">
            <v>0</v>
          </cell>
          <cell r="K614">
            <v>0.15</v>
          </cell>
          <cell r="L614">
            <v>0</v>
          </cell>
          <cell r="M614">
            <v>0.15</v>
          </cell>
          <cell r="N614">
            <v>0</v>
          </cell>
          <cell r="O614">
            <v>0</v>
          </cell>
          <cell r="P614">
            <v>1</v>
          </cell>
          <cell r="Q614">
            <v>0.15</v>
          </cell>
          <cell r="R614">
            <v>0</v>
          </cell>
          <cell r="S614" t="str">
            <v xml:space="preserve"> </v>
          </cell>
        </row>
        <row r="615">
          <cell r="B615">
            <v>23</v>
          </cell>
          <cell r="C615" t="str">
            <v>Affiliated (Private)</v>
          </cell>
          <cell r="G615">
            <v>0</v>
          </cell>
          <cell r="H615">
            <v>0</v>
          </cell>
          <cell r="I615">
            <v>0</v>
          </cell>
          <cell r="J615">
            <v>0</v>
          </cell>
          <cell r="K615">
            <v>1</v>
          </cell>
          <cell r="L615">
            <v>0</v>
          </cell>
          <cell r="M615">
            <v>1</v>
          </cell>
          <cell r="N615">
            <v>0</v>
          </cell>
          <cell r="O615">
            <v>0</v>
          </cell>
          <cell r="P615">
            <v>1</v>
          </cell>
          <cell r="Q615">
            <v>1</v>
          </cell>
          <cell r="R615">
            <v>0</v>
          </cell>
          <cell r="S615" t="str">
            <v xml:space="preserve"> </v>
          </cell>
        </row>
        <row r="616">
          <cell r="B616">
            <v>24</v>
          </cell>
          <cell r="E616" t="str">
            <v>Total Preferred Stocks</v>
          </cell>
          <cell r="G616">
            <v>0</v>
          </cell>
          <cell r="H616">
            <v>0</v>
          </cell>
          <cell r="I616">
            <v>0</v>
          </cell>
          <cell r="J616">
            <v>0</v>
          </cell>
          <cell r="K616">
            <v>0</v>
          </cell>
          <cell r="M616">
            <v>0</v>
          </cell>
          <cell r="Q616">
            <v>0</v>
          </cell>
          <cell r="R616">
            <v>0</v>
          </cell>
        </row>
        <row r="618">
          <cell r="B618" t="str">
            <v>Common Stocks at</v>
          </cell>
          <cell r="F618">
            <v>40543</v>
          </cell>
        </row>
        <row r="619">
          <cell r="B619">
            <v>25</v>
          </cell>
          <cell r="C619" t="str">
            <v>Non-Affiliated (Public)</v>
          </cell>
          <cell r="G619">
            <v>0</v>
          </cell>
          <cell r="H619">
            <v>0</v>
          </cell>
          <cell r="I619">
            <v>0</v>
          </cell>
          <cell r="J619">
            <v>0</v>
          </cell>
          <cell r="K619">
            <v>0.15</v>
          </cell>
          <cell r="L619">
            <v>0</v>
          </cell>
          <cell r="M619">
            <v>0.15</v>
          </cell>
          <cell r="N619">
            <v>0</v>
          </cell>
          <cell r="O619">
            <v>0</v>
          </cell>
          <cell r="P619">
            <v>1</v>
          </cell>
          <cell r="Q619">
            <v>0.15</v>
          </cell>
          <cell r="R619">
            <v>0</v>
          </cell>
          <cell r="S619" t="str">
            <v xml:space="preserve"> </v>
          </cell>
        </row>
        <row r="620">
          <cell r="B620">
            <v>26</v>
          </cell>
          <cell r="C620" t="str">
            <v>Non-Affiliated (Private)</v>
          </cell>
          <cell r="G620">
            <v>0</v>
          </cell>
          <cell r="H620">
            <v>0</v>
          </cell>
          <cell r="I620">
            <v>0</v>
          </cell>
          <cell r="J620">
            <v>0</v>
          </cell>
          <cell r="K620">
            <v>1</v>
          </cell>
          <cell r="L620">
            <v>0</v>
          </cell>
          <cell r="M620">
            <v>1</v>
          </cell>
          <cell r="N620">
            <v>0</v>
          </cell>
          <cell r="O620">
            <v>0</v>
          </cell>
          <cell r="P620">
            <v>1</v>
          </cell>
          <cell r="Q620">
            <v>1</v>
          </cell>
          <cell r="R620">
            <v>0</v>
          </cell>
          <cell r="S620" t="str">
            <v xml:space="preserve"> </v>
          </cell>
        </row>
        <row r="621">
          <cell r="B621">
            <v>27</v>
          </cell>
          <cell r="C621" t="str">
            <v>Mutual Funds</v>
          </cell>
          <cell r="G621">
            <v>0</v>
          </cell>
          <cell r="H621">
            <v>0</v>
          </cell>
          <cell r="I621">
            <v>0</v>
          </cell>
          <cell r="J621">
            <v>0</v>
          </cell>
          <cell r="K621">
            <v>0.15</v>
          </cell>
          <cell r="L621">
            <v>0</v>
          </cell>
          <cell r="M621">
            <v>0.15</v>
          </cell>
          <cell r="N621">
            <v>0</v>
          </cell>
          <cell r="O621">
            <v>0</v>
          </cell>
          <cell r="P621">
            <v>1</v>
          </cell>
          <cell r="Q621">
            <v>0.15</v>
          </cell>
          <cell r="R621">
            <v>0</v>
          </cell>
          <cell r="S621" t="str">
            <v xml:space="preserve"> </v>
          </cell>
        </row>
        <row r="622">
          <cell r="B622">
            <v>28</v>
          </cell>
          <cell r="C622" t="str">
            <v>Affiliated (Public)</v>
          </cell>
          <cell r="G622">
            <v>0</v>
          </cell>
          <cell r="H622">
            <v>0</v>
          </cell>
          <cell r="I622">
            <v>0</v>
          </cell>
          <cell r="J622">
            <v>0</v>
          </cell>
          <cell r="K622">
            <v>0.15</v>
          </cell>
          <cell r="L622">
            <v>0</v>
          </cell>
          <cell r="M622">
            <v>0.15</v>
          </cell>
          <cell r="N622">
            <v>0</v>
          </cell>
          <cell r="O622">
            <v>0</v>
          </cell>
          <cell r="P622">
            <v>1</v>
          </cell>
          <cell r="Q622">
            <v>0.15</v>
          </cell>
          <cell r="R622">
            <v>0</v>
          </cell>
          <cell r="S622" t="str">
            <v xml:space="preserve"> </v>
          </cell>
        </row>
        <row r="623">
          <cell r="B623">
            <v>29</v>
          </cell>
          <cell r="C623" t="str">
            <v>Affiliated (Private)</v>
          </cell>
          <cell r="G623">
            <v>0</v>
          </cell>
          <cell r="H623">
            <v>0</v>
          </cell>
          <cell r="I623">
            <v>0</v>
          </cell>
          <cell r="J623">
            <v>0</v>
          </cell>
          <cell r="K623">
            <v>1</v>
          </cell>
          <cell r="L623">
            <v>0</v>
          </cell>
          <cell r="M623">
            <v>1</v>
          </cell>
          <cell r="N623">
            <v>0</v>
          </cell>
          <cell r="O623">
            <v>0</v>
          </cell>
          <cell r="P623">
            <v>1</v>
          </cell>
          <cell r="Q623">
            <v>1</v>
          </cell>
          <cell r="R623">
            <v>0</v>
          </cell>
          <cell r="S623" t="str">
            <v xml:space="preserve"> </v>
          </cell>
        </row>
        <row r="624">
          <cell r="B624">
            <v>30</v>
          </cell>
          <cell r="E624" t="str">
            <v>Total Common Stocks</v>
          </cell>
          <cell r="G624">
            <v>0</v>
          </cell>
          <cell r="H624">
            <v>0</v>
          </cell>
          <cell r="I624">
            <v>0</v>
          </cell>
          <cell r="J624">
            <v>0</v>
          </cell>
          <cell r="K624">
            <v>0</v>
          </cell>
          <cell r="M624">
            <v>0</v>
          </cell>
          <cell r="Q624">
            <v>0</v>
          </cell>
          <cell r="R624">
            <v>0</v>
          </cell>
        </row>
        <row r="627">
          <cell r="B627">
            <v>31</v>
          </cell>
          <cell r="C627" t="str">
            <v>Mortgage Loans at</v>
          </cell>
          <cell r="F627">
            <v>40543</v>
          </cell>
          <cell r="G627">
            <v>0</v>
          </cell>
          <cell r="H627">
            <v>0</v>
          </cell>
          <cell r="I627">
            <v>0</v>
          </cell>
          <cell r="J627">
            <v>0</v>
          </cell>
          <cell r="K627">
            <v>0.05</v>
          </cell>
          <cell r="L627">
            <v>0</v>
          </cell>
          <cell r="M627">
            <v>0.05</v>
          </cell>
          <cell r="N627">
            <v>0</v>
          </cell>
          <cell r="O627">
            <v>0</v>
          </cell>
          <cell r="P627">
            <v>1</v>
          </cell>
          <cell r="Q627">
            <v>0.05</v>
          </cell>
          <cell r="R627">
            <v>0</v>
          </cell>
          <cell r="S627" t="str">
            <v xml:space="preserve"> </v>
          </cell>
        </row>
        <row r="630">
          <cell r="B630" t="str">
            <v>Real Estate at</v>
          </cell>
          <cell r="F630">
            <v>40543</v>
          </cell>
        </row>
        <row r="631">
          <cell r="B631">
            <v>32</v>
          </cell>
          <cell r="C631" t="str">
            <v>Company-Occupied (net of encumbrances)</v>
          </cell>
          <cell r="G631">
            <v>0</v>
          </cell>
          <cell r="H631">
            <v>0</v>
          </cell>
          <cell r="I631">
            <v>0</v>
          </cell>
          <cell r="J631">
            <v>0</v>
          </cell>
          <cell r="K631">
            <v>0.1</v>
          </cell>
          <cell r="L631">
            <v>0</v>
          </cell>
          <cell r="M631">
            <v>0.1</v>
          </cell>
          <cell r="N631">
            <v>0</v>
          </cell>
          <cell r="O631">
            <v>0</v>
          </cell>
          <cell r="P631">
            <v>1</v>
          </cell>
          <cell r="Q631">
            <v>0.1</v>
          </cell>
          <cell r="R631">
            <v>0</v>
          </cell>
          <cell r="S631" t="str">
            <v xml:space="preserve"> </v>
          </cell>
        </row>
        <row r="632">
          <cell r="B632">
            <v>33</v>
          </cell>
          <cell r="D632" t="str">
            <v>Encumbrances</v>
          </cell>
          <cell r="G632">
            <v>0</v>
          </cell>
          <cell r="H632">
            <v>0</v>
          </cell>
          <cell r="I632">
            <v>0</v>
          </cell>
          <cell r="J632">
            <v>0</v>
          </cell>
          <cell r="K632">
            <v>0.1</v>
          </cell>
          <cell r="L632">
            <v>0</v>
          </cell>
          <cell r="M632">
            <v>0.1</v>
          </cell>
          <cell r="N632">
            <v>0</v>
          </cell>
          <cell r="O632">
            <v>0</v>
          </cell>
          <cell r="P632">
            <v>1</v>
          </cell>
          <cell r="Q632">
            <v>0.1</v>
          </cell>
          <cell r="R632">
            <v>0</v>
          </cell>
          <cell r="S632" t="str">
            <v xml:space="preserve"> </v>
          </cell>
        </row>
        <row r="633">
          <cell r="B633">
            <v>34</v>
          </cell>
          <cell r="C633" t="str">
            <v>Investments (net of encumbrances)</v>
          </cell>
          <cell r="G633">
            <v>0</v>
          </cell>
          <cell r="H633">
            <v>0</v>
          </cell>
          <cell r="I633">
            <v>0</v>
          </cell>
          <cell r="J633">
            <v>0</v>
          </cell>
          <cell r="K633">
            <v>0.2</v>
          </cell>
          <cell r="L633">
            <v>0</v>
          </cell>
          <cell r="M633">
            <v>0.2</v>
          </cell>
          <cell r="N633">
            <v>0</v>
          </cell>
          <cell r="O633">
            <v>0</v>
          </cell>
          <cell r="P633">
            <v>1</v>
          </cell>
          <cell r="Q633">
            <v>0.2</v>
          </cell>
          <cell r="R633">
            <v>0</v>
          </cell>
          <cell r="S633" t="str">
            <v xml:space="preserve"> </v>
          </cell>
        </row>
        <row r="634">
          <cell r="B634">
            <v>35</v>
          </cell>
          <cell r="D634" t="str">
            <v>Encumbrances</v>
          </cell>
          <cell r="G634">
            <v>0</v>
          </cell>
          <cell r="H634">
            <v>0</v>
          </cell>
          <cell r="I634">
            <v>0</v>
          </cell>
          <cell r="J634">
            <v>0</v>
          </cell>
          <cell r="K634">
            <v>0.2</v>
          </cell>
          <cell r="L634">
            <v>0</v>
          </cell>
          <cell r="M634">
            <v>0.2</v>
          </cell>
          <cell r="N634">
            <v>0</v>
          </cell>
          <cell r="O634">
            <v>0</v>
          </cell>
          <cell r="P634">
            <v>1</v>
          </cell>
          <cell r="Q634">
            <v>0.2</v>
          </cell>
          <cell r="R634">
            <v>0</v>
          </cell>
          <cell r="S634" t="str">
            <v xml:space="preserve"> </v>
          </cell>
        </row>
        <row r="635">
          <cell r="B635">
            <v>36</v>
          </cell>
          <cell r="E635" t="str">
            <v>Total Real Estate</v>
          </cell>
          <cell r="G635">
            <v>0</v>
          </cell>
          <cell r="H635">
            <v>0</v>
          </cell>
          <cell r="I635">
            <v>0</v>
          </cell>
          <cell r="J635">
            <v>0</v>
          </cell>
          <cell r="K635">
            <v>0</v>
          </cell>
          <cell r="M635">
            <v>0</v>
          </cell>
          <cell r="Q635">
            <v>0</v>
          </cell>
          <cell r="R635">
            <v>0</v>
          </cell>
        </row>
        <row r="637">
          <cell r="B637" t="str">
            <v>Other Assets at</v>
          </cell>
          <cell r="F637">
            <v>40543</v>
          </cell>
        </row>
        <row r="638">
          <cell r="B638">
            <v>37</v>
          </cell>
          <cell r="C638" t="str">
            <v>Other Loans</v>
          </cell>
          <cell r="G638">
            <v>0</v>
          </cell>
          <cell r="H638">
            <v>0</v>
          </cell>
          <cell r="I638">
            <v>0</v>
          </cell>
          <cell r="J638">
            <v>0</v>
          </cell>
          <cell r="K638">
            <v>0.05</v>
          </cell>
          <cell r="L638">
            <v>0</v>
          </cell>
          <cell r="M638">
            <v>0.05</v>
          </cell>
          <cell r="N638">
            <v>0</v>
          </cell>
          <cell r="O638">
            <v>0</v>
          </cell>
          <cell r="P638">
            <v>1</v>
          </cell>
          <cell r="Q638">
            <v>0.05</v>
          </cell>
          <cell r="R638">
            <v>0</v>
          </cell>
          <cell r="S638" t="str">
            <v xml:space="preserve"> </v>
          </cell>
        </row>
        <row r="639">
          <cell r="B639">
            <v>38</v>
          </cell>
          <cell r="C639" t="str">
            <v>Cash &amp; Cash Equivalents</v>
          </cell>
          <cell r="G639">
            <v>0</v>
          </cell>
          <cell r="H639">
            <v>0</v>
          </cell>
          <cell r="I639">
            <v>0</v>
          </cell>
          <cell r="J639">
            <v>0</v>
          </cell>
          <cell r="K639">
            <v>3.0000000000000001E-3</v>
          </cell>
          <cell r="L639">
            <v>0</v>
          </cell>
          <cell r="M639">
            <v>3.0000000000000001E-3</v>
          </cell>
          <cell r="N639">
            <v>0</v>
          </cell>
          <cell r="O639">
            <v>0</v>
          </cell>
          <cell r="P639">
            <v>1</v>
          </cell>
          <cell r="Q639">
            <v>3.0000000000000001E-3</v>
          </cell>
          <cell r="R639">
            <v>0</v>
          </cell>
          <cell r="S639" t="str">
            <v xml:space="preserve"> </v>
          </cell>
        </row>
        <row r="640">
          <cell r="B640">
            <v>39</v>
          </cell>
          <cell r="C640" t="str">
            <v>Short-Term Investments</v>
          </cell>
          <cell r="G640">
            <v>0</v>
          </cell>
          <cell r="H640">
            <v>0</v>
          </cell>
          <cell r="I640">
            <v>0</v>
          </cell>
          <cell r="J640">
            <v>0</v>
          </cell>
          <cell r="K640">
            <v>0.01</v>
          </cell>
          <cell r="L640">
            <v>0</v>
          </cell>
          <cell r="M640">
            <v>0.01</v>
          </cell>
          <cell r="N640">
            <v>0</v>
          </cell>
          <cell r="O640">
            <v>0</v>
          </cell>
          <cell r="P640">
            <v>1</v>
          </cell>
          <cell r="Q640">
            <v>0.01</v>
          </cell>
          <cell r="R640">
            <v>0</v>
          </cell>
          <cell r="S640" t="str">
            <v xml:space="preserve"> </v>
          </cell>
        </row>
        <row r="641">
          <cell r="B641">
            <v>40</v>
          </cell>
          <cell r="C641" t="str">
            <v>Other Investments</v>
          </cell>
          <cell r="G641">
            <v>0</v>
          </cell>
          <cell r="H641">
            <v>0</v>
          </cell>
          <cell r="I641">
            <v>0</v>
          </cell>
          <cell r="J641">
            <v>0</v>
          </cell>
          <cell r="K641">
            <v>0.2</v>
          </cell>
          <cell r="L641">
            <v>0</v>
          </cell>
          <cell r="M641">
            <v>0.2</v>
          </cell>
          <cell r="N641">
            <v>0</v>
          </cell>
          <cell r="O641">
            <v>0</v>
          </cell>
          <cell r="P641">
            <v>1</v>
          </cell>
          <cell r="Q641">
            <v>0.2</v>
          </cell>
          <cell r="R641">
            <v>0</v>
          </cell>
          <cell r="S641" t="str">
            <v xml:space="preserve"> </v>
          </cell>
        </row>
        <row r="642">
          <cell r="B642">
            <v>41</v>
          </cell>
          <cell r="C642" t="str">
            <v>Other Tangible Assets</v>
          </cell>
          <cell r="G642">
            <v>0</v>
          </cell>
          <cell r="H642">
            <v>0</v>
          </cell>
          <cell r="I642">
            <v>0</v>
          </cell>
          <cell r="J642">
            <v>0</v>
          </cell>
          <cell r="K642">
            <v>0.2</v>
          </cell>
          <cell r="L642">
            <v>0</v>
          </cell>
          <cell r="M642">
            <v>0.2</v>
          </cell>
          <cell r="N642">
            <v>0</v>
          </cell>
          <cell r="O642">
            <v>0</v>
          </cell>
          <cell r="P642">
            <v>1</v>
          </cell>
          <cell r="Q642">
            <v>0.2</v>
          </cell>
          <cell r="R642">
            <v>0</v>
          </cell>
          <cell r="S642" t="str">
            <v xml:space="preserve"> </v>
          </cell>
        </row>
        <row r="643">
          <cell r="B643">
            <v>42</v>
          </cell>
          <cell r="C643" t="str">
            <v>Other</v>
          </cell>
          <cell r="G643">
            <v>0</v>
          </cell>
          <cell r="H643">
            <v>0</v>
          </cell>
          <cell r="I643">
            <v>0</v>
          </cell>
          <cell r="J643">
            <v>0</v>
          </cell>
          <cell r="K643">
            <v>1</v>
          </cell>
          <cell r="L643">
            <v>0</v>
          </cell>
          <cell r="M643">
            <v>1</v>
          </cell>
          <cell r="N643">
            <v>0</v>
          </cell>
          <cell r="O643">
            <v>0</v>
          </cell>
          <cell r="P643">
            <v>1</v>
          </cell>
          <cell r="Q643">
            <v>1</v>
          </cell>
          <cell r="R643">
            <v>0</v>
          </cell>
          <cell r="S643" t="str">
            <v xml:space="preserve"> </v>
          </cell>
        </row>
        <row r="645">
          <cell r="B645">
            <v>43</v>
          </cell>
          <cell r="C645" t="str">
            <v>Sub-Totals</v>
          </cell>
          <cell r="G645">
            <v>0</v>
          </cell>
          <cell r="H645">
            <v>0</v>
          </cell>
          <cell r="I645">
            <v>0</v>
          </cell>
          <cell r="J645">
            <v>0</v>
          </cell>
          <cell r="K645">
            <v>0</v>
          </cell>
          <cell r="M645">
            <v>0</v>
          </cell>
          <cell r="Q645">
            <v>0</v>
          </cell>
          <cell r="R645">
            <v>0</v>
          </cell>
          <cell r="S645" t="str">
            <v xml:space="preserve"> </v>
          </cell>
        </row>
        <row r="647">
          <cell r="B647">
            <v>44</v>
          </cell>
          <cell r="C647" t="str">
            <v>Multiply: Spread of Risk Factor</v>
          </cell>
          <cell r="K647">
            <v>1.5</v>
          </cell>
          <cell r="L647">
            <v>0</v>
          </cell>
          <cell r="R647">
            <v>1.5</v>
          </cell>
          <cell r="S647" t="str">
            <v xml:space="preserve"> </v>
          </cell>
        </row>
        <row r="648">
          <cell r="B648">
            <v>45</v>
          </cell>
          <cell r="C648" t="str">
            <v>Company Totals at</v>
          </cell>
          <cell r="F648">
            <v>40543</v>
          </cell>
          <cell r="G648">
            <v>0</v>
          </cell>
          <cell r="H648">
            <v>0</v>
          </cell>
          <cell r="I648">
            <v>0</v>
          </cell>
          <cell r="J648">
            <v>0</v>
          </cell>
          <cell r="K648">
            <v>0</v>
          </cell>
          <cell r="M648">
            <v>0</v>
          </cell>
          <cell r="Q648">
            <v>0</v>
          </cell>
          <cell r="R648">
            <v>0</v>
          </cell>
          <cell r="S648" t="str">
            <v xml:space="preserve"> = (B1) + (B2)</v>
          </cell>
        </row>
        <row r="649">
          <cell r="N649" t="str">
            <v>Credit to Risk Factors above for:</v>
          </cell>
          <cell r="S649" t="str">
            <v xml:space="preserve">Note: For small insurers predominant in </v>
          </cell>
        </row>
        <row r="650">
          <cell r="B650">
            <v>46</v>
          </cell>
          <cell r="C650" t="str">
            <v>Deferred Acquisition Costs (Non/Life Only)</v>
          </cell>
          <cell r="G650">
            <v>0</v>
          </cell>
          <cell r="N650" t="str">
            <v>Unit Linked</v>
          </cell>
          <cell r="O650" t="str">
            <v>Participatory</v>
          </cell>
          <cell r="P650" t="str">
            <v>PC &amp; Protect.</v>
          </cell>
          <cell r="S650" t="str">
            <v xml:space="preserve">Life/Annuities, the reinsurance dependence </v>
          </cell>
        </row>
        <row r="651">
          <cell r="B651">
            <v>47</v>
          </cell>
          <cell r="C651" t="str">
            <v>Deferred Acquisition Costs (Life Only)</v>
          </cell>
          <cell r="G651">
            <v>0</v>
          </cell>
          <cell r="J651">
            <v>0</v>
          </cell>
          <cell r="K651" t="str">
            <v>Invested Asset Base</v>
          </cell>
          <cell r="N651">
            <v>1</v>
          </cell>
          <cell r="O651">
            <v>0.5</v>
          </cell>
          <cell r="P651">
            <v>0</v>
          </cell>
          <cell r="Q651" t="str">
            <v>Baseline Credit</v>
          </cell>
          <cell r="S651" t="str">
            <v>factor should be increased in accordance</v>
          </cell>
        </row>
        <row r="652">
          <cell r="B652">
            <v>48</v>
          </cell>
          <cell r="N652">
            <v>1</v>
          </cell>
          <cell r="O652">
            <v>0.5</v>
          </cell>
          <cell r="P652">
            <v>0</v>
          </cell>
          <cell r="Q652" t="str">
            <v>Selected Credit</v>
          </cell>
          <cell r="S652" t="str">
            <v>with L/H spread of risk guidelines.</v>
          </cell>
        </row>
        <row r="653">
          <cell r="N653" t="str">
            <v>Unit Linked</v>
          </cell>
          <cell r="O653" t="str">
            <v>Participatory</v>
          </cell>
          <cell r="P653" t="str">
            <v>PC &amp; Protect.</v>
          </cell>
        </row>
        <row r="654">
          <cell r="B654">
            <v>49</v>
          </cell>
          <cell r="J654">
            <v>0</v>
          </cell>
          <cell r="K654" t="str">
            <v>Total Reserves (excludes separate acct)</v>
          </cell>
          <cell r="N654">
            <v>0</v>
          </cell>
          <cell r="O654">
            <v>0</v>
          </cell>
          <cell r="P654">
            <v>1</v>
          </cell>
          <cell r="Q654" t="str">
            <v>Baseline Allocation of Assets Based on Reserves.</v>
          </cell>
        </row>
        <row r="655">
          <cell r="B655">
            <v>50</v>
          </cell>
          <cell r="N655">
            <v>0</v>
          </cell>
          <cell r="O655">
            <v>0</v>
          </cell>
          <cell r="P655">
            <v>1</v>
          </cell>
          <cell r="Q655" t="str">
            <v>Selected Allocation of Assets to Product Type</v>
          </cell>
        </row>
        <row r="658">
          <cell r="B658" t="str">
            <v>Company:</v>
          </cell>
          <cell r="E658" t="str">
            <v>XYZ Sample</v>
          </cell>
          <cell r="I658" t="str">
            <v>Currency:</v>
          </cell>
          <cell r="J658" t="str">
            <v>US Dollars</v>
          </cell>
          <cell r="S658" t="str">
            <v xml:space="preserve">Page 26 </v>
          </cell>
        </row>
        <row r="659">
          <cell r="B659" t="str">
            <v>AMB #:</v>
          </cell>
          <cell r="E659" t="str">
            <v>99999</v>
          </cell>
          <cell r="I659" t="str">
            <v>Denomination:</v>
          </cell>
          <cell r="J659" t="str">
            <v>(000)s</v>
          </cell>
        </row>
        <row r="660">
          <cell r="B660" t="str">
            <v>Analyst:</v>
          </cell>
          <cell r="E660" t="str">
            <v xml:space="preserve"> </v>
          </cell>
        </row>
        <row r="661">
          <cell r="J661" t="str">
            <v>INVESTMENT RISK</v>
          </cell>
        </row>
        <row r="662">
          <cell r="J662">
            <v>40908</v>
          </cell>
        </row>
        <row r="663">
          <cell r="N663" t="str">
            <v>Percent</v>
          </cell>
          <cell r="O663" t="str">
            <v>Percent</v>
          </cell>
          <cell r="P663" t="str">
            <v>Percent</v>
          </cell>
        </row>
        <row r="664">
          <cell r="K664" t="str">
            <v>Baseline</v>
          </cell>
          <cell r="L664" t="str">
            <v>Adjustment</v>
          </cell>
          <cell r="M664" t="str">
            <v>Total</v>
          </cell>
          <cell r="N664" t="str">
            <v>of asset</v>
          </cell>
          <cell r="O664" t="str">
            <v>of asset</v>
          </cell>
          <cell r="P664" t="str">
            <v>of asset</v>
          </cell>
          <cell r="Q664" t="str">
            <v>Final</v>
          </cell>
        </row>
        <row r="665">
          <cell r="B665" t="str">
            <v xml:space="preserve">   Bonds at</v>
          </cell>
          <cell r="E665">
            <v>40908</v>
          </cell>
          <cell r="G665" t="str">
            <v>Statement Value</v>
          </cell>
          <cell r="H665" t="str">
            <v>Market Value</v>
          </cell>
          <cell r="I665" t="str">
            <v>Adjustment</v>
          </cell>
          <cell r="J665" t="str">
            <v>Total</v>
          </cell>
          <cell r="K665" t="str">
            <v>Asset Risk Factor (%)</v>
          </cell>
          <cell r="L665" t="str">
            <v>to Asset Risk Factor</v>
          </cell>
          <cell r="M665" t="str">
            <v>Asset Risk Factor</v>
          </cell>
          <cell r="N665" t="str">
            <v>dedicated to Unit Linked</v>
          </cell>
          <cell r="O665" t="str">
            <v>dedicated to Partici-patory</v>
          </cell>
          <cell r="P665" t="str">
            <v>dedicated to PC &amp; Protection</v>
          </cell>
          <cell r="Q665" t="str">
            <v>Asset Risk Factor</v>
          </cell>
          <cell r="R665" t="str">
            <v>Adjusted Required Capital</v>
          </cell>
          <cell r="S665" t="str">
            <v>Explanation of Adjustments</v>
          </cell>
        </row>
        <row r="666">
          <cell r="B666">
            <v>1</v>
          </cell>
          <cell r="C666" t="str">
            <v>Global Rating AAA</v>
          </cell>
          <cell r="G666">
            <v>0</v>
          </cell>
          <cell r="H666">
            <v>0</v>
          </cell>
          <cell r="I666">
            <v>0</v>
          </cell>
          <cell r="J666">
            <v>0</v>
          </cell>
          <cell r="K666">
            <v>2E-3</v>
          </cell>
          <cell r="L666">
            <v>0</v>
          </cell>
          <cell r="M666">
            <v>2E-3</v>
          </cell>
          <cell r="N666">
            <v>0</v>
          </cell>
          <cell r="O666">
            <v>0</v>
          </cell>
          <cell r="P666">
            <v>1</v>
          </cell>
          <cell r="Q666">
            <v>2E-3</v>
          </cell>
          <cell r="R666">
            <v>0</v>
          </cell>
          <cell r="S666" t="str">
            <v xml:space="preserve"> </v>
          </cell>
        </row>
        <row r="667">
          <cell r="B667">
            <v>2</v>
          </cell>
          <cell r="C667" t="str">
            <v>Global Rating AA+, AA, AA-</v>
          </cell>
          <cell r="G667">
            <v>0</v>
          </cell>
          <cell r="H667">
            <v>0</v>
          </cell>
          <cell r="I667">
            <v>0</v>
          </cell>
          <cell r="J667">
            <v>0</v>
          </cell>
          <cell r="K667">
            <v>5.0000000000000001E-3</v>
          </cell>
          <cell r="L667">
            <v>0</v>
          </cell>
          <cell r="M667">
            <v>5.0000000000000001E-3</v>
          </cell>
          <cell r="N667">
            <v>0</v>
          </cell>
          <cell r="O667">
            <v>0</v>
          </cell>
          <cell r="P667">
            <v>1</v>
          </cell>
          <cell r="Q667">
            <v>5.0000000000000001E-3</v>
          </cell>
          <cell r="R667">
            <v>0</v>
          </cell>
          <cell r="S667" t="str">
            <v xml:space="preserve"> </v>
          </cell>
        </row>
        <row r="668">
          <cell r="B668">
            <v>3</v>
          </cell>
          <cell r="C668" t="str">
            <v>Global Rating A+, A, &amp; A-</v>
          </cell>
          <cell r="G668">
            <v>0</v>
          </cell>
          <cell r="H668">
            <v>0</v>
          </cell>
          <cell r="I668">
            <v>0</v>
          </cell>
          <cell r="J668">
            <v>0</v>
          </cell>
          <cell r="K668">
            <v>0.01</v>
          </cell>
          <cell r="L668">
            <v>0</v>
          </cell>
          <cell r="M668">
            <v>0.01</v>
          </cell>
          <cell r="N668">
            <v>0</v>
          </cell>
          <cell r="O668">
            <v>0</v>
          </cell>
          <cell r="P668">
            <v>1</v>
          </cell>
          <cell r="Q668">
            <v>0.01</v>
          </cell>
          <cell r="R668">
            <v>0</v>
          </cell>
          <cell r="S668" t="str">
            <v xml:space="preserve"> </v>
          </cell>
        </row>
        <row r="669">
          <cell r="B669">
            <v>4</v>
          </cell>
          <cell r="C669" t="str">
            <v xml:space="preserve">Global Rating BBB+, BBB, BBB- </v>
          </cell>
          <cell r="G669">
            <v>0</v>
          </cell>
          <cell r="H669">
            <v>0</v>
          </cell>
          <cell r="I669">
            <v>0</v>
          </cell>
          <cell r="J669">
            <v>0</v>
          </cell>
          <cell r="K669">
            <v>0.02</v>
          </cell>
          <cell r="L669">
            <v>0</v>
          </cell>
          <cell r="M669">
            <v>0.02</v>
          </cell>
          <cell r="N669">
            <v>0</v>
          </cell>
          <cell r="O669">
            <v>0</v>
          </cell>
          <cell r="P669">
            <v>1</v>
          </cell>
          <cell r="Q669">
            <v>0.02</v>
          </cell>
          <cell r="R669">
            <v>0</v>
          </cell>
          <cell r="S669" t="str">
            <v xml:space="preserve"> </v>
          </cell>
        </row>
        <row r="670">
          <cell r="B670">
            <v>5</v>
          </cell>
          <cell r="C670" t="str">
            <v xml:space="preserve">Global Rating BB+, BB, BB- </v>
          </cell>
          <cell r="G670">
            <v>0</v>
          </cell>
          <cell r="H670">
            <v>0</v>
          </cell>
          <cell r="I670">
            <v>0</v>
          </cell>
          <cell r="J670">
            <v>0</v>
          </cell>
          <cell r="K670">
            <v>0.04</v>
          </cell>
          <cell r="L670">
            <v>0</v>
          </cell>
          <cell r="M670">
            <v>0.04</v>
          </cell>
          <cell r="N670">
            <v>0</v>
          </cell>
          <cell r="O670">
            <v>0</v>
          </cell>
          <cell r="P670">
            <v>1</v>
          </cell>
          <cell r="Q670">
            <v>0.04</v>
          </cell>
          <cell r="R670">
            <v>0</v>
          </cell>
          <cell r="S670" t="str">
            <v xml:space="preserve"> </v>
          </cell>
        </row>
        <row r="671">
          <cell r="B671">
            <v>6</v>
          </cell>
          <cell r="C671" t="str">
            <v xml:space="preserve">Global Rating B+, B, B- </v>
          </cell>
          <cell r="G671">
            <v>0</v>
          </cell>
          <cell r="H671">
            <v>0</v>
          </cell>
          <cell r="I671">
            <v>0</v>
          </cell>
          <cell r="J671">
            <v>0</v>
          </cell>
          <cell r="K671">
            <v>4.4999999999999998E-2</v>
          </cell>
          <cell r="L671">
            <v>0</v>
          </cell>
          <cell r="M671">
            <v>4.4999999999999998E-2</v>
          </cell>
          <cell r="N671">
            <v>0</v>
          </cell>
          <cell r="O671">
            <v>0</v>
          </cell>
          <cell r="P671">
            <v>1</v>
          </cell>
          <cell r="Q671">
            <v>4.4999999999999998E-2</v>
          </cell>
          <cell r="R671">
            <v>0</v>
          </cell>
          <cell r="S671" t="str">
            <v xml:space="preserve"> </v>
          </cell>
        </row>
        <row r="672">
          <cell r="B672">
            <v>7</v>
          </cell>
          <cell r="C672" t="str">
            <v xml:space="preserve">Global Rating CCC, CC, C </v>
          </cell>
          <cell r="G672">
            <v>0</v>
          </cell>
          <cell r="H672">
            <v>0</v>
          </cell>
          <cell r="I672">
            <v>0</v>
          </cell>
          <cell r="J672">
            <v>0</v>
          </cell>
          <cell r="K672">
            <v>0.1</v>
          </cell>
          <cell r="L672">
            <v>0</v>
          </cell>
          <cell r="M672">
            <v>0.1</v>
          </cell>
          <cell r="N672">
            <v>0</v>
          </cell>
          <cell r="O672">
            <v>0</v>
          </cell>
          <cell r="P672">
            <v>1</v>
          </cell>
          <cell r="Q672">
            <v>0.1</v>
          </cell>
          <cell r="R672">
            <v>0</v>
          </cell>
          <cell r="S672" t="str">
            <v xml:space="preserve"> </v>
          </cell>
        </row>
        <row r="673">
          <cell r="B673">
            <v>8</v>
          </cell>
          <cell r="C673" t="str">
            <v xml:space="preserve">Global Rating D (in/near default) </v>
          </cell>
          <cell r="G673">
            <v>0</v>
          </cell>
          <cell r="H673">
            <v>0</v>
          </cell>
          <cell r="I673">
            <v>0</v>
          </cell>
          <cell r="J673">
            <v>0</v>
          </cell>
          <cell r="K673">
            <v>0.3</v>
          </cell>
          <cell r="L673">
            <v>0</v>
          </cell>
          <cell r="M673">
            <v>0.3</v>
          </cell>
          <cell r="N673">
            <v>0</v>
          </cell>
          <cell r="O673">
            <v>0</v>
          </cell>
          <cell r="P673">
            <v>1</v>
          </cell>
          <cell r="Q673">
            <v>0.3</v>
          </cell>
          <cell r="R673">
            <v>0</v>
          </cell>
          <cell r="S673" t="str">
            <v xml:space="preserve"> </v>
          </cell>
        </row>
        <row r="674">
          <cell r="B674">
            <v>9</v>
          </cell>
          <cell r="C674" t="str">
            <v>Non Rated</v>
          </cell>
          <cell r="G674">
            <v>0</v>
          </cell>
          <cell r="H674">
            <v>0</v>
          </cell>
          <cell r="I674">
            <v>0</v>
          </cell>
          <cell r="J674">
            <v>0</v>
          </cell>
          <cell r="K674">
            <v>0.5</v>
          </cell>
          <cell r="L674">
            <v>0</v>
          </cell>
          <cell r="M674">
            <v>0.5</v>
          </cell>
          <cell r="N674">
            <v>0</v>
          </cell>
          <cell r="O674">
            <v>0</v>
          </cell>
          <cell r="P674">
            <v>1</v>
          </cell>
          <cell r="Q674">
            <v>0.5</v>
          </cell>
          <cell r="R674">
            <v>0</v>
          </cell>
          <cell r="S674" t="str">
            <v xml:space="preserve"> </v>
          </cell>
        </row>
        <row r="675">
          <cell r="B675">
            <v>10</v>
          </cell>
          <cell r="C675" t="str">
            <v>Affiliated</v>
          </cell>
          <cell r="G675">
            <v>0</v>
          </cell>
          <cell r="H675">
            <v>0</v>
          </cell>
          <cell r="I675">
            <v>0</v>
          </cell>
          <cell r="J675">
            <v>0</v>
          </cell>
          <cell r="K675">
            <v>1</v>
          </cell>
          <cell r="L675">
            <v>0</v>
          </cell>
          <cell r="M675">
            <v>1</v>
          </cell>
          <cell r="N675">
            <v>0</v>
          </cell>
          <cell r="O675">
            <v>0</v>
          </cell>
          <cell r="P675">
            <v>1</v>
          </cell>
          <cell r="Q675">
            <v>1</v>
          </cell>
          <cell r="R675">
            <v>0</v>
          </cell>
          <cell r="S675" t="str">
            <v xml:space="preserve"> </v>
          </cell>
        </row>
        <row r="676">
          <cell r="B676">
            <v>11</v>
          </cell>
          <cell r="C676" t="str">
            <v>Other</v>
          </cell>
          <cell r="G676">
            <v>0</v>
          </cell>
          <cell r="H676">
            <v>0</v>
          </cell>
          <cell r="I676">
            <v>0</v>
          </cell>
          <cell r="J676">
            <v>0</v>
          </cell>
          <cell r="K676">
            <v>1</v>
          </cell>
          <cell r="L676">
            <v>0</v>
          </cell>
          <cell r="M676">
            <v>1</v>
          </cell>
          <cell r="N676">
            <v>0</v>
          </cell>
          <cell r="O676">
            <v>0</v>
          </cell>
          <cell r="P676">
            <v>1</v>
          </cell>
          <cell r="Q676">
            <v>1</v>
          </cell>
          <cell r="R676">
            <v>0</v>
          </cell>
          <cell r="S676" t="str">
            <v xml:space="preserve"> </v>
          </cell>
        </row>
        <row r="677">
          <cell r="B677">
            <v>12</v>
          </cell>
          <cell r="E677" t="str">
            <v>Total Bonds</v>
          </cell>
          <cell r="G677">
            <v>0</v>
          </cell>
          <cell r="H677">
            <v>0</v>
          </cell>
          <cell r="I677">
            <v>0</v>
          </cell>
          <cell r="J677">
            <v>0</v>
          </cell>
          <cell r="K677">
            <v>0</v>
          </cell>
          <cell r="M677">
            <v>0</v>
          </cell>
          <cell r="Q677">
            <v>0</v>
          </cell>
          <cell r="R677">
            <v>0</v>
          </cell>
        </row>
        <row r="679">
          <cell r="B679" t="str">
            <v>Preferred Stocks at</v>
          </cell>
          <cell r="F679">
            <v>40908</v>
          </cell>
        </row>
        <row r="680">
          <cell r="B680">
            <v>13</v>
          </cell>
          <cell r="C680" t="str">
            <v>Non-Affiliated (Public)</v>
          </cell>
          <cell r="G680">
            <v>0</v>
          </cell>
          <cell r="H680">
            <v>0</v>
          </cell>
          <cell r="I680">
            <v>0</v>
          </cell>
          <cell r="J680">
            <v>0</v>
          </cell>
          <cell r="K680">
            <v>2E-3</v>
          </cell>
          <cell r="L680">
            <v>0</v>
          </cell>
          <cell r="M680">
            <v>2E-3</v>
          </cell>
          <cell r="N680">
            <v>0</v>
          </cell>
          <cell r="O680">
            <v>0</v>
          </cell>
          <cell r="P680">
            <v>1</v>
          </cell>
          <cell r="Q680">
            <v>2E-3</v>
          </cell>
          <cell r="R680">
            <v>0</v>
          </cell>
          <cell r="S680" t="str">
            <v xml:space="preserve"> </v>
          </cell>
        </row>
        <row r="681">
          <cell r="B681">
            <v>14</v>
          </cell>
          <cell r="C681" t="str">
            <v>Non-Affil (Public) w/Global Rating AA+, AA, AA-</v>
          </cell>
          <cell r="G681">
            <v>0</v>
          </cell>
          <cell r="H681">
            <v>0</v>
          </cell>
          <cell r="I681">
            <v>0</v>
          </cell>
          <cell r="J681">
            <v>0</v>
          </cell>
          <cell r="K681">
            <v>5.0000000000000001E-3</v>
          </cell>
          <cell r="L681">
            <v>0</v>
          </cell>
          <cell r="M681">
            <v>5.0000000000000001E-3</v>
          </cell>
          <cell r="N681">
            <v>0</v>
          </cell>
          <cell r="O681">
            <v>0</v>
          </cell>
          <cell r="P681">
            <v>1</v>
          </cell>
          <cell r="Q681">
            <v>5.0000000000000001E-3</v>
          </cell>
          <cell r="R681">
            <v>0</v>
          </cell>
          <cell r="S681" t="str">
            <v xml:space="preserve"> </v>
          </cell>
        </row>
        <row r="682">
          <cell r="B682">
            <v>15</v>
          </cell>
          <cell r="C682" t="str">
            <v>Non-Affil (Public) w/Global Rating A+, A, &amp; A-</v>
          </cell>
          <cell r="G682">
            <v>0</v>
          </cell>
          <cell r="H682">
            <v>0</v>
          </cell>
          <cell r="I682">
            <v>0</v>
          </cell>
          <cell r="J682">
            <v>0</v>
          </cell>
          <cell r="K682">
            <v>0.01</v>
          </cell>
          <cell r="L682">
            <v>0</v>
          </cell>
          <cell r="M682">
            <v>0.01</v>
          </cell>
          <cell r="N682">
            <v>0</v>
          </cell>
          <cell r="O682">
            <v>0</v>
          </cell>
          <cell r="P682">
            <v>1</v>
          </cell>
          <cell r="Q682">
            <v>0.01</v>
          </cell>
          <cell r="R682">
            <v>0</v>
          </cell>
          <cell r="S682" t="str">
            <v xml:space="preserve"> </v>
          </cell>
        </row>
        <row r="683">
          <cell r="B683">
            <v>16</v>
          </cell>
          <cell r="C683" t="str">
            <v>Non-Affil (Public) w/Global Rating BBB+, BBB, BBB-</v>
          </cell>
          <cell r="G683">
            <v>0</v>
          </cell>
          <cell r="H683">
            <v>0</v>
          </cell>
          <cell r="I683">
            <v>0</v>
          </cell>
          <cell r="J683">
            <v>0</v>
          </cell>
          <cell r="K683">
            <v>0.02</v>
          </cell>
          <cell r="L683">
            <v>0</v>
          </cell>
          <cell r="M683">
            <v>0.02</v>
          </cell>
          <cell r="N683">
            <v>0</v>
          </cell>
          <cell r="O683">
            <v>0</v>
          </cell>
          <cell r="P683">
            <v>1</v>
          </cell>
          <cell r="Q683">
            <v>0.02</v>
          </cell>
          <cell r="R683">
            <v>0</v>
          </cell>
          <cell r="S683" t="str">
            <v xml:space="preserve"> </v>
          </cell>
        </row>
        <row r="684">
          <cell r="B684">
            <v>17</v>
          </cell>
          <cell r="C684" t="str">
            <v>Non-Affil (Public) w/Global Rating BB+, BB, BB-</v>
          </cell>
          <cell r="G684">
            <v>0</v>
          </cell>
          <cell r="H684">
            <v>0</v>
          </cell>
          <cell r="I684">
            <v>0</v>
          </cell>
          <cell r="J684">
            <v>0</v>
          </cell>
          <cell r="K684">
            <v>0.04</v>
          </cell>
          <cell r="L684">
            <v>0</v>
          </cell>
          <cell r="M684">
            <v>0.04</v>
          </cell>
          <cell r="N684">
            <v>0</v>
          </cell>
          <cell r="O684">
            <v>0</v>
          </cell>
          <cell r="P684">
            <v>1</v>
          </cell>
          <cell r="Q684">
            <v>0.04</v>
          </cell>
          <cell r="R684">
            <v>0</v>
          </cell>
          <cell r="S684" t="str">
            <v xml:space="preserve"> </v>
          </cell>
        </row>
        <row r="685">
          <cell r="B685">
            <v>18</v>
          </cell>
          <cell r="C685" t="str">
            <v>Non-Affil (Public) w/Global Rating B+, B, B-</v>
          </cell>
          <cell r="G685">
            <v>0</v>
          </cell>
          <cell r="H685">
            <v>0</v>
          </cell>
          <cell r="I685">
            <v>0</v>
          </cell>
          <cell r="J685">
            <v>0</v>
          </cell>
          <cell r="K685">
            <v>4.4999999999999998E-2</v>
          </cell>
          <cell r="L685">
            <v>0</v>
          </cell>
          <cell r="M685">
            <v>4.4999999999999998E-2</v>
          </cell>
          <cell r="N685">
            <v>0</v>
          </cell>
          <cell r="O685">
            <v>0</v>
          </cell>
          <cell r="P685">
            <v>1</v>
          </cell>
          <cell r="Q685">
            <v>4.4999999999999998E-2</v>
          </cell>
          <cell r="R685">
            <v>0</v>
          </cell>
          <cell r="S685" t="str">
            <v xml:space="preserve"> </v>
          </cell>
        </row>
        <row r="686">
          <cell r="B686">
            <v>19</v>
          </cell>
          <cell r="C686" t="str">
            <v>Non-Affil (Public) w/Global Rating CCC, CC, C</v>
          </cell>
          <cell r="G686">
            <v>0</v>
          </cell>
          <cell r="H686">
            <v>0</v>
          </cell>
          <cell r="I686">
            <v>0</v>
          </cell>
          <cell r="J686">
            <v>0</v>
          </cell>
          <cell r="K686">
            <v>0.1</v>
          </cell>
          <cell r="L686">
            <v>0</v>
          </cell>
          <cell r="M686">
            <v>0.1</v>
          </cell>
          <cell r="N686">
            <v>0</v>
          </cell>
          <cell r="O686">
            <v>0</v>
          </cell>
          <cell r="P686">
            <v>1</v>
          </cell>
          <cell r="Q686">
            <v>0.1</v>
          </cell>
          <cell r="R686">
            <v>0</v>
          </cell>
          <cell r="S686" t="str">
            <v xml:space="preserve"> </v>
          </cell>
        </row>
        <row r="687">
          <cell r="B687">
            <v>20</v>
          </cell>
          <cell r="C687" t="str">
            <v xml:space="preserve">Non-Affil (Public) w/Global Rating D (in/near default) </v>
          </cell>
          <cell r="G687">
            <v>0</v>
          </cell>
          <cell r="H687">
            <v>0</v>
          </cell>
          <cell r="I687">
            <v>0</v>
          </cell>
          <cell r="J687">
            <v>0</v>
          </cell>
          <cell r="K687">
            <v>0.3</v>
          </cell>
          <cell r="L687">
            <v>0</v>
          </cell>
          <cell r="M687">
            <v>0.3</v>
          </cell>
          <cell r="N687">
            <v>0</v>
          </cell>
          <cell r="O687">
            <v>0</v>
          </cell>
          <cell r="P687">
            <v>1</v>
          </cell>
          <cell r="Q687">
            <v>0.3</v>
          </cell>
          <cell r="R687">
            <v>0</v>
          </cell>
          <cell r="S687" t="str">
            <v xml:space="preserve"> </v>
          </cell>
        </row>
        <row r="688">
          <cell r="B688">
            <v>21</v>
          </cell>
          <cell r="C688" t="str">
            <v>Non-Affiliated (Private)</v>
          </cell>
          <cell r="G688">
            <v>0</v>
          </cell>
          <cell r="H688">
            <v>0</v>
          </cell>
          <cell r="I688">
            <v>0</v>
          </cell>
          <cell r="J688">
            <v>0</v>
          </cell>
          <cell r="K688">
            <v>1</v>
          </cell>
          <cell r="L688">
            <v>0</v>
          </cell>
          <cell r="M688">
            <v>1</v>
          </cell>
          <cell r="N688">
            <v>0</v>
          </cell>
          <cell r="O688">
            <v>0</v>
          </cell>
          <cell r="P688">
            <v>1</v>
          </cell>
          <cell r="Q688">
            <v>1</v>
          </cell>
          <cell r="R688">
            <v>0</v>
          </cell>
          <cell r="S688" t="str">
            <v xml:space="preserve"> </v>
          </cell>
        </row>
        <row r="689">
          <cell r="B689">
            <v>22</v>
          </cell>
          <cell r="C689" t="str">
            <v>Affiliated (Public)</v>
          </cell>
          <cell r="G689">
            <v>0</v>
          </cell>
          <cell r="H689">
            <v>0</v>
          </cell>
          <cell r="I689">
            <v>0</v>
          </cell>
          <cell r="J689">
            <v>0</v>
          </cell>
          <cell r="K689">
            <v>0.15</v>
          </cell>
          <cell r="L689">
            <v>0</v>
          </cell>
          <cell r="M689">
            <v>0.15</v>
          </cell>
          <cell r="N689">
            <v>0</v>
          </cell>
          <cell r="O689">
            <v>0</v>
          </cell>
          <cell r="P689">
            <v>1</v>
          </cell>
          <cell r="Q689">
            <v>0.15</v>
          </cell>
          <cell r="R689">
            <v>0</v>
          </cell>
          <cell r="S689" t="str">
            <v xml:space="preserve"> </v>
          </cell>
        </row>
        <row r="690">
          <cell r="B690">
            <v>23</v>
          </cell>
          <cell r="C690" t="str">
            <v>Affiliated (Private)</v>
          </cell>
          <cell r="G690">
            <v>0</v>
          </cell>
          <cell r="H690">
            <v>0</v>
          </cell>
          <cell r="I690">
            <v>0</v>
          </cell>
          <cell r="J690">
            <v>0</v>
          </cell>
          <cell r="K690">
            <v>1</v>
          </cell>
          <cell r="L690">
            <v>0</v>
          </cell>
          <cell r="M690">
            <v>1</v>
          </cell>
          <cell r="N690">
            <v>0</v>
          </cell>
          <cell r="O690">
            <v>0</v>
          </cell>
          <cell r="P690">
            <v>1</v>
          </cell>
          <cell r="Q690">
            <v>1</v>
          </cell>
          <cell r="R690">
            <v>0</v>
          </cell>
          <cell r="S690" t="str">
            <v xml:space="preserve"> </v>
          </cell>
        </row>
        <row r="691">
          <cell r="B691">
            <v>24</v>
          </cell>
          <cell r="E691" t="str">
            <v>Total Preferred Stocks</v>
          </cell>
          <cell r="G691">
            <v>0</v>
          </cell>
          <cell r="H691">
            <v>0</v>
          </cell>
          <cell r="I691">
            <v>0</v>
          </cell>
          <cell r="J691">
            <v>0</v>
          </cell>
          <cell r="K691">
            <v>0</v>
          </cell>
          <cell r="M691">
            <v>0</v>
          </cell>
          <cell r="Q691">
            <v>0</v>
          </cell>
          <cell r="R691">
            <v>0</v>
          </cell>
        </row>
        <row r="693">
          <cell r="B693" t="str">
            <v>Common Stocks at</v>
          </cell>
          <cell r="F693">
            <v>40908</v>
          </cell>
        </row>
        <row r="694">
          <cell r="B694">
            <v>25</v>
          </cell>
          <cell r="C694" t="str">
            <v>Non-Affiliated (Public)</v>
          </cell>
          <cell r="G694">
            <v>0</v>
          </cell>
          <cell r="H694">
            <v>0</v>
          </cell>
          <cell r="I694">
            <v>0</v>
          </cell>
          <cell r="J694">
            <v>0</v>
          </cell>
          <cell r="K694">
            <v>0.15</v>
          </cell>
          <cell r="L694">
            <v>0</v>
          </cell>
          <cell r="M694">
            <v>0.15</v>
          </cell>
          <cell r="N694">
            <v>0</v>
          </cell>
          <cell r="O694">
            <v>0</v>
          </cell>
          <cell r="P694">
            <v>1</v>
          </cell>
          <cell r="Q694">
            <v>0.15</v>
          </cell>
          <cell r="R694">
            <v>0</v>
          </cell>
          <cell r="S694" t="str">
            <v xml:space="preserve"> </v>
          </cell>
        </row>
        <row r="695">
          <cell r="B695">
            <v>26</v>
          </cell>
          <cell r="C695" t="str">
            <v>Non-Affiliated (Private)</v>
          </cell>
          <cell r="G695">
            <v>0</v>
          </cell>
          <cell r="H695">
            <v>0</v>
          </cell>
          <cell r="I695">
            <v>0</v>
          </cell>
          <cell r="J695">
            <v>0</v>
          </cell>
          <cell r="K695">
            <v>1</v>
          </cell>
          <cell r="L695">
            <v>0</v>
          </cell>
          <cell r="M695">
            <v>1</v>
          </cell>
          <cell r="N695">
            <v>0</v>
          </cell>
          <cell r="O695">
            <v>0</v>
          </cell>
          <cell r="P695">
            <v>1</v>
          </cell>
          <cell r="Q695">
            <v>1</v>
          </cell>
          <cell r="R695">
            <v>0</v>
          </cell>
          <cell r="S695" t="str">
            <v xml:space="preserve"> </v>
          </cell>
        </row>
        <row r="696">
          <cell r="B696">
            <v>27</v>
          </cell>
          <cell r="C696" t="str">
            <v>Mutual Funds</v>
          </cell>
          <cell r="G696">
            <v>0</v>
          </cell>
          <cell r="H696">
            <v>0</v>
          </cell>
          <cell r="I696">
            <v>0</v>
          </cell>
          <cell r="J696">
            <v>0</v>
          </cell>
          <cell r="K696">
            <v>0.15</v>
          </cell>
          <cell r="L696">
            <v>0</v>
          </cell>
          <cell r="M696">
            <v>0.15</v>
          </cell>
          <cell r="N696">
            <v>0</v>
          </cell>
          <cell r="O696">
            <v>0</v>
          </cell>
          <cell r="P696">
            <v>1</v>
          </cell>
          <cell r="Q696">
            <v>0.15</v>
          </cell>
          <cell r="R696">
            <v>0</v>
          </cell>
          <cell r="S696" t="str">
            <v xml:space="preserve"> </v>
          </cell>
        </row>
        <row r="697">
          <cell r="B697">
            <v>28</v>
          </cell>
          <cell r="C697" t="str">
            <v>Affiliated (Public)</v>
          </cell>
          <cell r="G697">
            <v>0</v>
          </cell>
          <cell r="H697">
            <v>0</v>
          </cell>
          <cell r="I697">
            <v>0</v>
          </cell>
          <cell r="J697">
            <v>0</v>
          </cell>
          <cell r="K697">
            <v>0.15</v>
          </cell>
          <cell r="L697">
            <v>0</v>
          </cell>
          <cell r="M697">
            <v>0.15</v>
          </cell>
          <cell r="N697">
            <v>0</v>
          </cell>
          <cell r="O697">
            <v>0</v>
          </cell>
          <cell r="P697">
            <v>1</v>
          </cell>
          <cell r="Q697">
            <v>0.15</v>
          </cell>
          <cell r="R697">
            <v>0</v>
          </cell>
          <cell r="S697" t="str">
            <v xml:space="preserve"> </v>
          </cell>
        </row>
        <row r="698">
          <cell r="B698">
            <v>29</v>
          </cell>
          <cell r="C698" t="str">
            <v>Affiliated (Private)</v>
          </cell>
          <cell r="G698">
            <v>0</v>
          </cell>
          <cell r="H698">
            <v>0</v>
          </cell>
          <cell r="I698">
            <v>0</v>
          </cell>
          <cell r="J698">
            <v>0</v>
          </cell>
          <cell r="K698">
            <v>1</v>
          </cell>
          <cell r="L698">
            <v>0</v>
          </cell>
          <cell r="M698">
            <v>1</v>
          </cell>
          <cell r="N698">
            <v>0</v>
          </cell>
          <cell r="O698">
            <v>0</v>
          </cell>
          <cell r="P698">
            <v>1</v>
          </cell>
          <cell r="Q698">
            <v>1</v>
          </cell>
          <cell r="R698">
            <v>0</v>
          </cell>
          <cell r="S698" t="str">
            <v xml:space="preserve"> </v>
          </cell>
        </row>
        <row r="699">
          <cell r="B699">
            <v>30</v>
          </cell>
          <cell r="E699" t="str">
            <v>Total Common Stocks</v>
          </cell>
          <cell r="G699">
            <v>0</v>
          </cell>
          <cell r="H699">
            <v>0</v>
          </cell>
          <cell r="I699">
            <v>0</v>
          </cell>
          <cell r="J699">
            <v>0</v>
          </cell>
          <cell r="K699">
            <v>0</v>
          </cell>
          <cell r="M699">
            <v>0</v>
          </cell>
          <cell r="Q699">
            <v>0</v>
          </cell>
          <cell r="R699">
            <v>0</v>
          </cell>
        </row>
        <row r="702">
          <cell r="B702">
            <v>31</v>
          </cell>
          <cell r="C702" t="str">
            <v>Mortgage Loans at</v>
          </cell>
          <cell r="F702">
            <v>40908</v>
          </cell>
          <cell r="G702">
            <v>0</v>
          </cell>
          <cell r="H702">
            <v>0</v>
          </cell>
          <cell r="I702">
            <v>0</v>
          </cell>
          <cell r="J702">
            <v>0</v>
          </cell>
          <cell r="K702">
            <v>0.05</v>
          </cell>
          <cell r="L702">
            <v>0</v>
          </cell>
          <cell r="M702">
            <v>0.05</v>
          </cell>
          <cell r="N702">
            <v>0</v>
          </cell>
          <cell r="O702">
            <v>0</v>
          </cell>
          <cell r="P702">
            <v>1</v>
          </cell>
          <cell r="Q702">
            <v>0.05</v>
          </cell>
          <cell r="R702">
            <v>0</v>
          </cell>
          <cell r="S702" t="str">
            <v xml:space="preserve"> </v>
          </cell>
        </row>
        <row r="705">
          <cell r="B705" t="str">
            <v>Real Estate at</v>
          </cell>
          <cell r="F705">
            <v>40908</v>
          </cell>
        </row>
        <row r="706">
          <cell r="B706">
            <v>32</v>
          </cell>
          <cell r="C706" t="str">
            <v>Company-Occupied (net of encumbrances)</v>
          </cell>
          <cell r="G706">
            <v>0</v>
          </cell>
          <cell r="H706">
            <v>0</v>
          </cell>
          <cell r="I706">
            <v>0</v>
          </cell>
          <cell r="J706">
            <v>0</v>
          </cell>
          <cell r="K706">
            <v>0.1</v>
          </cell>
          <cell r="L706">
            <v>0</v>
          </cell>
          <cell r="M706">
            <v>0.1</v>
          </cell>
          <cell r="N706">
            <v>0</v>
          </cell>
          <cell r="O706">
            <v>0</v>
          </cell>
          <cell r="P706">
            <v>1</v>
          </cell>
          <cell r="Q706">
            <v>0.1</v>
          </cell>
          <cell r="R706">
            <v>0</v>
          </cell>
          <cell r="S706" t="str">
            <v xml:space="preserve"> </v>
          </cell>
        </row>
        <row r="707">
          <cell r="B707">
            <v>33</v>
          </cell>
          <cell r="D707" t="str">
            <v>Encumbrances</v>
          </cell>
          <cell r="G707">
            <v>0</v>
          </cell>
          <cell r="H707">
            <v>0</v>
          </cell>
          <cell r="I707">
            <v>0</v>
          </cell>
          <cell r="J707">
            <v>0</v>
          </cell>
          <cell r="K707">
            <v>0.1</v>
          </cell>
          <cell r="L707">
            <v>0</v>
          </cell>
          <cell r="M707">
            <v>0.1</v>
          </cell>
          <cell r="N707">
            <v>0</v>
          </cell>
          <cell r="O707">
            <v>0</v>
          </cell>
          <cell r="P707">
            <v>1</v>
          </cell>
          <cell r="Q707">
            <v>0.1</v>
          </cell>
          <cell r="R707">
            <v>0</v>
          </cell>
          <cell r="S707" t="str">
            <v xml:space="preserve"> </v>
          </cell>
        </row>
        <row r="708">
          <cell r="B708">
            <v>34</v>
          </cell>
          <cell r="C708" t="str">
            <v>Investments (net of encumbrances)</v>
          </cell>
          <cell r="G708">
            <v>0</v>
          </cell>
          <cell r="H708">
            <v>0</v>
          </cell>
          <cell r="I708">
            <v>0</v>
          </cell>
          <cell r="J708">
            <v>0</v>
          </cell>
          <cell r="K708">
            <v>0.2</v>
          </cell>
          <cell r="L708">
            <v>0</v>
          </cell>
          <cell r="M708">
            <v>0.2</v>
          </cell>
          <cell r="N708">
            <v>0</v>
          </cell>
          <cell r="O708">
            <v>0</v>
          </cell>
          <cell r="P708">
            <v>1</v>
          </cell>
          <cell r="Q708">
            <v>0.2</v>
          </cell>
          <cell r="R708">
            <v>0</v>
          </cell>
          <cell r="S708" t="str">
            <v xml:space="preserve"> </v>
          </cell>
        </row>
        <row r="709">
          <cell r="B709">
            <v>35</v>
          </cell>
          <cell r="D709" t="str">
            <v>Encumbrances</v>
          </cell>
          <cell r="G709">
            <v>0</v>
          </cell>
          <cell r="H709">
            <v>0</v>
          </cell>
          <cell r="I709">
            <v>0</v>
          </cell>
          <cell r="J709">
            <v>0</v>
          </cell>
          <cell r="K709">
            <v>0.2</v>
          </cell>
          <cell r="L709">
            <v>0</v>
          </cell>
          <cell r="M709">
            <v>0.2</v>
          </cell>
          <cell r="N709">
            <v>0</v>
          </cell>
          <cell r="O709">
            <v>0</v>
          </cell>
          <cell r="P709">
            <v>1</v>
          </cell>
          <cell r="Q709">
            <v>0.2</v>
          </cell>
          <cell r="R709">
            <v>0</v>
          </cell>
          <cell r="S709" t="str">
            <v xml:space="preserve"> </v>
          </cell>
        </row>
        <row r="710">
          <cell r="B710">
            <v>36</v>
          </cell>
          <cell r="E710" t="str">
            <v>Total Real Estate</v>
          </cell>
          <cell r="G710">
            <v>0</v>
          </cell>
          <cell r="H710">
            <v>0</v>
          </cell>
          <cell r="I710">
            <v>0</v>
          </cell>
          <cell r="J710">
            <v>0</v>
          </cell>
          <cell r="K710">
            <v>0</v>
          </cell>
          <cell r="M710">
            <v>0</v>
          </cell>
          <cell r="Q710">
            <v>0</v>
          </cell>
          <cell r="R710">
            <v>0</v>
          </cell>
        </row>
        <row r="712">
          <cell r="B712" t="str">
            <v>Other Assets at</v>
          </cell>
          <cell r="F712">
            <v>40908</v>
          </cell>
        </row>
        <row r="713">
          <cell r="B713">
            <v>37</v>
          </cell>
          <cell r="C713" t="str">
            <v>Other Loans</v>
          </cell>
          <cell r="G713">
            <v>0</v>
          </cell>
          <cell r="H713">
            <v>0</v>
          </cell>
          <cell r="I713">
            <v>0</v>
          </cell>
          <cell r="J713">
            <v>0</v>
          </cell>
          <cell r="K713">
            <v>0.05</v>
          </cell>
          <cell r="L713">
            <v>0</v>
          </cell>
          <cell r="M713">
            <v>0.05</v>
          </cell>
          <cell r="N713">
            <v>0</v>
          </cell>
          <cell r="O713">
            <v>0</v>
          </cell>
          <cell r="P713">
            <v>1</v>
          </cell>
          <cell r="Q713">
            <v>0.05</v>
          </cell>
          <cell r="R713">
            <v>0</v>
          </cell>
          <cell r="S713" t="str">
            <v xml:space="preserve"> </v>
          </cell>
        </row>
        <row r="714">
          <cell r="B714">
            <v>38</v>
          </cell>
          <cell r="C714" t="str">
            <v>Cash &amp; Cash Equivalents</v>
          </cell>
          <cell r="G714">
            <v>0</v>
          </cell>
          <cell r="H714">
            <v>0</v>
          </cell>
          <cell r="I714">
            <v>0</v>
          </cell>
          <cell r="J714">
            <v>0</v>
          </cell>
          <cell r="K714">
            <v>3.0000000000000001E-3</v>
          </cell>
          <cell r="L714">
            <v>0</v>
          </cell>
          <cell r="M714">
            <v>3.0000000000000001E-3</v>
          </cell>
          <cell r="N714">
            <v>0</v>
          </cell>
          <cell r="O714">
            <v>0</v>
          </cell>
          <cell r="P714">
            <v>1</v>
          </cell>
          <cell r="Q714">
            <v>3.0000000000000001E-3</v>
          </cell>
          <cell r="R714">
            <v>0</v>
          </cell>
          <cell r="S714" t="str">
            <v xml:space="preserve"> </v>
          </cell>
        </row>
        <row r="715">
          <cell r="B715">
            <v>39</v>
          </cell>
          <cell r="C715" t="str">
            <v>Short-Term Investments</v>
          </cell>
          <cell r="G715">
            <v>0</v>
          </cell>
          <cell r="H715">
            <v>0</v>
          </cell>
          <cell r="I715">
            <v>0</v>
          </cell>
          <cell r="J715">
            <v>0</v>
          </cell>
          <cell r="K715">
            <v>0.01</v>
          </cell>
          <cell r="L715">
            <v>0</v>
          </cell>
          <cell r="M715">
            <v>0.01</v>
          </cell>
          <cell r="N715">
            <v>0</v>
          </cell>
          <cell r="O715">
            <v>0</v>
          </cell>
          <cell r="P715">
            <v>1</v>
          </cell>
          <cell r="Q715">
            <v>0.01</v>
          </cell>
          <cell r="R715">
            <v>0</v>
          </cell>
          <cell r="S715" t="str">
            <v xml:space="preserve"> </v>
          </cell>
        </row>
        <row r="716">
          <cell r="B716">
            <v>40</v>
          </cell>
          <cell r="C716" t="str">
            <v>Other Investments</v>
          </cell>
          <cell r="G716">
            <v>0</v>
          </cell>
          <cell r="H716">
            <v>0</v>
          </cell>
          <cell r="I716">
            <v>0</v>
          </cell>
          <cell r="J716">
            <v>0</v>
          </cell>
          <cell r="K716">
            <v>0.2</v>
          </cell>
          <cell r="L716">
            <v>0</v>
          </cell>
          <cell r="M716">
            <v>0.2</v>
          </cell>
          <cell r="N716">
            <v>0</v>
          </cell>
          <cell r="O716">
            <v>0</v>
          </cell>
          <cell r="P716">
            <v>1</v>
          </cell>
          <cell r="Q716">
            <v>0.2</v>
          </cell>
          <cell r="R716">
            <v>0</v>
          </cell>
          <cell r="S716" t="str">
            <v xml:space="preserve"> </v>
          </cell>
        </row>
        <row r="717">
          <cell r="B717">
            <v>41</v>
          </cell>
          <cell r="C717" t="str">
            <v>Other Tangible Assets</v>
          </cell>
          <cell r="G717">
            <v>0</v>
          </cell>
          <cell r="H717">
            <v>0</v>
          </cell>
          <cell r="I717">
            <v>0</v>
          </cell>
          <cell r="J717">
            <v>0</v>
          </cell>
          <cell r="K717">
            <v>0.2</v>
          </cell>
          <cell r="L717">
            <v>0</v>
          </cell>
          <cell r="M717">
            <v>0.2</v>
          </cell>
          <cell r="N717">
            <v>0</v>
          </cell>
          <cell r="O717">
            <v>0</v>
          </cell>
          <cell r="P717">
            <v>1</v>
          </cell>
          <cell r="Q717">
            <v>0.2</v>
          </cell>
          <cell r="R717">
            <v>0</v>
          </cell>
          <cell r="S717" t="str">
            <v xml:space="preserve"> </v>
          </cell>
        </row>
        <row r="718">
          <cell r="B718">
            <v>42</v>
          </cell>
          <cell r="C718" t="str">
            <v>Other</v>
          </cell>
          <cell r="G718">
            <v>0</v>
          </cell>
          <cell r="H718">
            <v>0</v>
          </cell>
          <cell r="I718">
            <v>0</v>
          </cell>
          <cell r="J718">
            <v>0</v>
          </cell>
          <cell r="K718">
            <v>1</v>
          </cell>
          <cell r="L718">
            <v>0</v>
          </cell>
          <cell r="M718">
            <v>1</v>
          </cell>
          <cell r="N718">
            <v>0</v>
          </cell>
          <cell r="O718">
            <v>0</v>
          </cell>
          <cell r="P718">
            <v>1</v>
          </cell>
          <cell r="Q718">
            <v>1</v>
          </cell>
          <cell r="R718">
            <v>0</v>
          </cell>
          <cell r="S718" t="str">
            <v xml:space="preserve"> </v>
          </cell>
        </row>
        <row r="720">
          <cell r="B720">
            <v>43</v>
          </cell>
          <cell r="C720" t="str">
            <v>Sub-Totals</v>
          </cell>
          <cell r="G720">
            <v>0</v>
          </cell>
          <cell r="H720">
            <v>0</v>
          </cell>
          <cell r="I720">
            <v>0</v>
          </cell>
          <cell r="J720">
            <v>0</v>
          </cell>
          <cell r="K720">
            <v>0</v>
          </cell>
          <cell r="M720">
            <v>0</v>
          </cell>
          <cell r="Q720">
            <v>0</v>
          </cell>
          <cell r="R720">
            <v>0</v>
          </cell>
          <cell r="S720" t="str">
            <v xml:space="preserve"> </v>
          </cell>
        </row>
        <row r="722">
          <cell r="B722">
            <v>44</v>
          </cell>
          <cell r="C722" t="str">
            <v>Multiply: Spread of Risk Factor</v>
          </cell>
          <cell r="K722">
            <v>1.5</v>
          </cell>
          <cell r="L722">
            <v>0</v>
          </cell>
          <cell r="R722">
            <v>1.5</v>
          </cell>
          <cell r="S722" t="str">
            <v xml:space="preserve"> </v>
          </cell>
        </row>
        <row r="723">
          <cell r="B723">
            <v>45</v>
          </cell>
          <cell r="C723" t="str">
            <v>Company Totals at</v>
          </cell>
          <cell r="F723">
            <v>40908</v>
          </cell>
          <cell r="G723">
            <v>0</v>
          </cell>
          <cell r="H723">
            <v>0</v>
          </cell>
          <cell r="I723">
            <v>0</v>
          </cell>
          <cell r="J723">
            <v>0</v>
          </cell>
          <cell r="K723">
            <v>0</v>
          </cell>
          <cell r="M723">
            <v>0</v>
          </cell>
          <cell r="Q723">
            <v>0</v>
          </cell>
          <cell r="R723">
            <v>0</v>
          </cell>
          <cell r="S723" t="str">
            <v xml:space="preserve"> = (B1) + (B2)</v>
          </cell>
        </row>
        <row r="724">
          <cell r="N724" t="str">
            <v>Credit to Risk Factors above for:</v>
          </cell>
          <cell r="S724" t="str">
            <v xml:space="preserve">Note: For small insurers predominant in </v>
          </cell>
        </row>
        <row r="725">
          <cell r="B725">
            <v>46</v>
          </cell>
          <cell r="C725" t="str">
            <v>Deferred Acquisition Costs (Non/Life Only)</v>
          </cell>
          <cell r="G725">
            <v>0</v>
          </cell>
          <cell r="N725" t="str">
            <v>Unit Linked</v>
          </cell>
          <cell r="O725" t="str">
            <v>Participatory</v>
          </cell>
          <cell r="P725" t="str">
            <v>PC &amp; Protect.</v>
          </cell>
          <cell r="S725" t="str">
            <v xml:space="preserve">Life/Annuities, the reinsurance dependence </v>
          </cell>
        </row>
        <row r="726">
          <cell r="B726">
            <v>47</v>
          </cell>
          <cell r="C726" t="str">
            <v>Deferred Acquisition Costs (Life Only)</v>
          </cell>
          <cell r="G726">
            <v>0</v>
          </cell>
          <cell r="J726">
            <v>0</v>
          </cell>
          <cell r="K726" t="str">
            <v>Invested Asset Base</v>
          </cell>
          <cell r="N726">
            <v>1</v>
          </cell>
          <cell r="O726">
            <v>0.5</v>
          </cell>
          <cell r="P726">
            <v>0</v>
          </cell>
          <cell r="Q726" t="str">
            <v>Baseline Credit</v>
          </cell>
          <cell r="S726" t="str">
            <v>factor should be increased in accordance</v>
          </cell>
        </row>
        <row r="727">
          <cell r="B727">
            <v>48</v>
          </cell>
          <cell r="N727">
            <v>1</v>
          </cell>
          <cell r="O727">
            <v>0.5</v>
          </cell>
          <cell r="P727">
            <v>0</v>
          </cell>
          <cell r="Q727" t="str">
            <v>Selected Credit</v>
          </cell>
          <cell r="S727" t="str">
            <v>with L/H spread of risk guidelines.</v>
          </cell>
        </row>
        <row r="728">
          <cell r="N728" t="str">
            <v>Unit Linked</v>
          </cell>
          <cell r="O728" t="str">
            <v>Participatory</v>
          </cell>
          <cell r="P728" t="str">
            <v>PC &amp; Protect.</v>
          </cell>
        </row>
        <row r="729">
          <cell r="B729">
            <v>49</v>
          </cell>
          <cell r="J729">
            <v>0</v>
          </cell>
          <cell r="K729" t="str">
            <v>Total Reserves (excludes separate acct)</v>
          </cell>
          <cell r="N729">
            <v>0</v>
          </cell>
          <cell r="O729">
            <v>0</v>
          </cell>
          <cell r="P729">
            <v>1</v>
          </cell>
          <cell r="Q729" t="str">
            <v>Baseline Allocation of Assets Based on Reserves.</v>
          </cell>
        </row>
        <row r="730">
          <cell r="B730">
            <v>50</v>
          </cell>
          <cell r="N730">
            <v>0</v>
          </cell>
          <cell r="O730">
            <v>0</v>
          </cell>
          <cell r="P730">
            <v>1</v>
          </cell>
          <cell r="Q730" t="str">
            <v>Selected Allocation of Assets to Product Type</v>
          </cell>
        </row>
        <row r="733">
          <cell r="B733" t="str">
            <v>Company:</v>
          </cell>
          <cell r="E733" t="str">
            <v>XYZ Sample</v>
          </cell>
          <cell r="I733" t="str">
            <v>Currency:</v>
          </cell>
          <cell r="J733" t="str">
            <v>US Dollars</v>
          </cell>
          <cell r="S733" t="str">
            <v xml:space="preserve">Page 34 </v>
          </cell>
        </row>
        <row r="734">
          <cell r="B734" t="str">
            <v>AMB #:</v>
          </cell>
          <cell r="E734" t="str">
            <v>99999</v>
          </cell>
          <cell r="I734" t="str">
            <v>Denomination:</v>
          </cell>
          <cell r="J734" t="str">
            <v>(000)s</v>
          </cell>
        </row>
        <row r="735">
          <cell r="B735" t="str">
            <v>Analyst:</v>
          </cell>
          <cell r="E735" t="str">
            <v xml:space="preserve"> </v>
          </cell>
        </row>
        <row r="736">
          <cell r="J736" t="str">
            <v>INVESTMENT RISK</v>
          </cell>
        </row>
        <row r="737">
          <cell r="J737">
            <v>41274</v>
          </cell>
        </row>
        <row r="738">
          <cell r="N738" t="str">
            <v>Percent</v>
          </cell>
          <cell r="O738" t="str">
            <v>Percent</v>
          </cell>
          <cell r="P738" t="str">
            <v>Percent</v>
          </cell>
        </row>
        <row r="739">
          <cell r="K739" t="str">
            <v>Baseline</v>
          </cell>
          <cell r="L739" t="str">
            <v>Adjustment</v>
          </cell>
          <cell r="M739" t="str">
            <v>Total</v>
          </cell>
          <cell r="N739" t="str">
            <v>of asset</v>
          </cell>
          <cell r="O739" t="str">
            <v>of asset</v>
          </cell>
          <cell r="P739" t="str">
            <v>of asset</v>
          </cell>
          <cell r="Q739" t="str">
            <v>Final</v>
          </cell>
        </row>
        <row r="740">
          <cell r="B740" t="str">
            <v xml:space="preserve">   Bonds at</v>
          </cell>
          <cell r="E740">
            <v>41274</v>
          </cell>
          <cell r="G740" t="str">
            <v>Statement Value</v>
          </cell>
          <cell r="H740" t="str">
            <v>Market Value</v>
          </cell>
          <cell r="I740" t="str">
            <v>Adjustment</v>
          </cell>
          <cell r="J740" t="str">
            <v>Total</v>
          </cell>
          <cell r="K740" t="str">
            <v>Asset Risk Factor (%)</v>
          </cell>
          <cell r="L740" t="str">
            <v>to Asset Risk Factor</v>
          </cell>
          <cell r="M740" t="str">
            <v>Asset Risk Factor</v>
          </cell>
          <cell r="N740" t="str">
            <v>dedicated to Unit Linked</v>
          </cell>
          <cell r="O740" t="str">
            <v>dedicated to Partici-patory</v>
          </cell>
          <cell r="P740" t="str">
            <v>dedicated to PC &amp; Protection</v>
          </cell>
          <cell r="Q740" t="str">
            <v>Asset Risk Factor</v>
          </cell>
          <cell r="R740" t="str">
            <v>Adjusted Required Capital</v>
          </cell>
          <cell r="S740" t="str">
            <v>Explanation of Adjustments</v>
          </cell>
        </row>
        <row r="741">
          <cell r="B741">
            <v>1</v>
          </cell>
          <cell r="C741" t="str">
            <v>Global Rating AAA</v>
          </cell>
          <cell r="G741">
            <v>0</v>
          </cell>
          <cell r="H741">
            <v>0</v>
          </cell>
          <cell r="I741">
            <v>0</v>
          </cell>
          <cell r="J741">
            <v>0</v>
          </cell>
          <cell r="K741">
            <v>2E-3</v>
          </cell>
          <cell r="L741">
            <v>0</v>
          </cell>
          <cell r="M741">
            <v>2E-3</v>
          </cell>
          <cell r="N741">
            <v>0</v>
          </cell>
          <cell r="O741">
            <v>0</v>
          </cell>
          <cell r="P741">
            <v>1</v>
          </cell>
          <cell r="Q741">
            <v>2E-3</v>
          </cell>
          <cell r="R741">
            <v>0</v>
          </cell>
          <cell r="S741" t="str">
            <v xml:space="preserve"> </v>
          </cell>
        </row>
        <row r="742">
          <cell r="B742">
            <v>2</v>
          </cell>
          <cell r="C742" t="str">
            <v>Global Rating AA+, AA, AA-</v>
          </cell>
          <cell r="G742">
            <v>0</v>
          </cell>
          <cell r="H742">
            <v>0</v>
          </cell>
          <cell r="I742">
            <v>0</v>
          </cell>
          <cell r="J742">
            <v>0</v>
          </cell>
          <cell r="K742">
            <v>5.0000000000000001E-3</v>
          </cell>
          <cell r="L742">
            <v>0</v>
          </cell>
          <cell r="M742">
            <v>5.0000000000000001E-3</v>
          </cell>
          <cell r="N742">
            <v>0</v>
          </cell>
          <cell r="O742">
            <v>0</v>
          </cell>
          <cell r="P742">
            <v>1</v>
          </cell>
          <cell r="Q742">
            <v>5.0000000000000001E-3</v>
          </cell>
          <cell r="R742">
            <v>0</v>
          </cell>
          <cell r="S742" t="str">
            <v xml:space="preserve"> </v>
          </cell>
        </row>
        <row r="743">
          <cell r="B743">
            <v>3</v>
          </cell>
          <cell r="C743" t="str">
            <v>Global Rating A+, A, &amp; A-</v>
          </cell>
          <cell r="G743">
            <v>0</v>
          </cell>
          <cell r="H743">
            <v>0</v>
          </cell>
          <cell r="I743">
            <v>0</v>
          </cell>
          <cell r="J743">
            <v>0</v>
          </cell>
          <cell r="K743">
            <v>0.01</v>
          </cell>
          <cell r="L743">
            <v>0</v>
          </cell>
          <cell r="M743">
            <v>0.01</v>
          </cell>
          <cell r="N743">
            <v>0</v>
          </cell>
          <cell r="O743">
            <v>0</v>
          </cell>
          <cell r="P743">
            <v>1</v>
          </cell>
          <cell r="Q743">
            <v>0.01</v>
          </cell>
          <cell r="R743">
            <v>0</v>
          </cell>
          <cell r="S743" t="str">
            <v xml:space="preserve"> </v>
          </cell>
        </row>
        <row r="744">
          <cell r="B744">
            <v>4</v>
          </cell>
          <cell r="C744" t="str">
            <v xml:space="preserve">Global Rating BBB+, BBB, BBB- </v>
          </cell>
          <cell r="G744">
            <v>0</v>
          </cell>
          <cell r="H744">
            <v>0</v>
          </cell>
          <cell r="I744">
            <v>0</v>
          </cell>
          <cell r="J744">
            <v>0</v>
          </cell>
          <cell r="K744">
            <v>0.02</v>
          </cell>
          <cell r="L744">
            <v>0</v>
          </cell>
          <cell r="M744">
            <v>0.02</v>
          </cell>
          <cell r="N744">
            <v>0</v>
          </cell>
          <cell r="O744">
            <v>0</v>
          </cell>
          <cell r="P744">
            <v>1</v>
          </cell>
          <cell r="Q744">
            <v>0.02</v>
          </cell>
          <cell r="R744">
            <v>0</v>
          </cell>
          <cell r="S744" t="str">
            <v xml:space="preserve"> </v>
          </cell>
        </row>
        <row r="745">
          <cell r="B745">
            <v>5</v>
          </cell>
          <cell r="C745" t="str">
            <v xml:space="preserve">Global Rating BB+, BB, BB- </v>
          </cell>
          <cell r="G745">
            <v>0</v>
          </cell>
          <cell r="H745">
            <v>0</v>
          </cell>
          <cell r="I745">
            <v>0</v>
          </cell>
          <cell r="J745">
            <v>0</v>
          </cell>
          <cell r="K745">
            <v>0.04</v>
          </cell>
          <cell r="L745">
            <v>0</v>
          </cell>
          <cell r="M745">
            <v>0.04</v>
          </cell>
          <cell r="N745">
            <v>0</v>
          </cell>
          <cell r="O745">
            <v>0</v>
          </cell>
          <cell r="P745">
            <v>1</v>
          </cell>
          <cell r="Q745">
            <v>0.04</v>
          </cell>
          <cell r="R745">
            <v>0</v>
          </cell>
          <cell r="S745" t="str">
            <v xml:space="preserve"> </v>
          </cell>
        </row>
        <row r="746">
          <cell r="B746">
            <v>6</v>
          </cell>
          <cell r="C746" t="str">
            <v xml:space="preserve">Global Rating B+, B, B- </v>
          </cell>
          <cell r="G746">
            <v>0</v>
          </cell>
          <cell r="H746">
            <v>0</v>
          </cell>
          <cell r="I746">
            <v>0</v>
          </cell>
          <cell r="J746">
            <v>0</v>
          </cell>
          <cell r="K746">
            <v>4.4999999999999998E-2</v>
          </cell>
          <cell r="L746">
            <v>0</v>
          </cell>
          <cell r="M746">
            <v>4.4999999999999998E-2</v>
          </cell>
          <cell r="N746">
            <v>0</v>
          </cell>
          <cell r="O746">
            <v>0</v>
          </cell>
          <cell r="P746">
            <v>1</v>
          </cell>
          <cell r="Q746">
            <v>4.4999999999999998E-2</v>
          </cell>
          <cell r="R746">
            <v>0</v>
          </cell>
          <cell r="S746" t="str">
            <v xml:space="preserve"> </v>
          </cell>
        </row>
        <row r="747">
          <cell r="B747">
            <v>7</v>
          </cell>
          <cell r="C747" t="str">
            <v xml:space="preserve">Global Rating CCC, CC, C </v>
          </cell>
          <cell r="G747">
            <v>0</v>
          </cell>
          <cell r="H747">
            <v>0</v>
          </cell>
          <cell r="I747">
            <v>0</v>
          </cell>
          <cell r="J747">
            <v>0</v>
          </cell>
          <cell r="K747">
            <v>0.1</v>
          </cell>
          <cell r="L747">
            <v>0</v>
          </cell>
          <cell r="M747">
            <v>0.1</v>
          </cell>
          <cell r="N747">
            <v>0</v>
          </cell>
          <cell r="O747">
            <v>0</v>
          </cell>
          <cell r="P747">
            <v>1</v>
          </cell>
          <cell r="Q747">
            <v>0.1</v>
          </cell>
          <cell r="R747">
            <v>0</v>
          </cell>
          <cell r="S747" t="str">
            <v xml:space="preserve"> </v>
          </cell>
        </row>
        <row r="748">
          <cell r="B748">
            <v>8</v>
          </cell>
          <cell r="C748" t="str">
            <v xml:space="preserve">Global Rating D (in/near default) </v>
          </cell>
          <cell r="G748">
            <v>0</v>
          </cell>
          <cell r="H748">
            <v>0</v>
          </cell>
          <cell r="I748">
            <v>0</v>
          </cell>
          <cell r="J748">
            <v>0</v>
          </cell>
          <cell r="K748">
            <v>0.3</v>
          </cell>
          <cell r="L748">
            <v>0</v>
          </cell>
          <cell r="M748">
            <v>0.3</v>
          </cell>
          <cell r="N748">
            <v>0</v>
          </cell>
          <cell r="O748">
            <v>0</v>
          </cell>
          <cell r="P748">
            <v>1</v>
          </cell>
          <cell r="Q748">
            <v>0.3</v>
          </cell>
          <cell r="R748">
            <v>0</v>
          </cell>
          <cell r="S748" t="str">
            <v xml:space="preserve"> </v>
          </cell>
        </row>
        <row r="749">
          <cell r="B749">
            <v>9</v>
          </cell>
          <cell r="C749" t="str">
            <v>Non Rated</v>
          </cell>
          <cell r="G749">
            <v>0</v>
          </cell>
          <cell r="H749">
            <v>0</v>
          </cell>
          <cell r="I749">
            <v>0</v>
          </cell>
          <cell r="J749">
            <v>0</v>
          </cell>
          <cell r="K749">
            <v>0.5</v>
          </cell>
          <cell r="L749">
            <v>0</v>
          </cell>
          <cell r="M749">
            <v>0.5</v>
          </cell>
          <cell r="N749">
            <v>0</v>
          </cell>
          <cell r="O749">
            <v>0</v>
          </cell>
          <cell r="P749">
            <v>1</v>
          </cell>
          <cell r="Q749">
            <v>0.5</v>
          </cell>
          <cell r="R749">
            <v>0</v>
          </cell>
          <cell r="S749" t="str">
            <v xml:space="preserve"> </v>
          </cell>
        </row>
        <row r="750">
          <cell r="B750">
            <v>10</v>
          </cell>
          <cell r="C750" t="str">
            <v>Affiliated</v>
          </cell>
          <cell r="G750">
            <v>0</v>
          </cell>
          <cell r="H750">
            <v>0</v>
          </cell>
          <cell r="I750">
            <v>0</v>
          </cell>
          <cell r="J750">
            <v>0</v>
          </cell>
          <cell r="K750">
            <v>1</v>
          </cell>
          <cell r="L750">
            <v>0</v>
          </cell>
          <cell r="M750">
            <v>1</v>
          </cell>
          <cell r="N750">
            <v>0</v>
          </cell>
          <cell r="O750">
            <v>0</v>
          </cell>
          <cell r="P750">
            <v>1</v>
          </cell>
          <cell r="Q750">
            <v>1</v>
          </cell>
          <cell r="R750">
            <v>0</v>
          </cell>
          <cell r="S750" t="str">
            <v xml:space="preserve"> </v>
          </cell>
        </row>
        <row r="751">
          <cell r="B751">
            <v>11</v>
          </cell>
          <cell r="C751" t="str">
            <v>Other</v>
          </cell>
          <cell r="G751">
            <v>0</v>
          </cell>
          <cell r="H751">
            <v>0</v>
          </cell>
          <cell r="I751">
            <v>0</v>
          </cell>
          <cell r="J751">
            <v>0</v>
          </cell>
          <cell r="K751">
            <v>1</v>
          </cell>
          <cell r="L751">
            <v>0</v>
          </cell>
          <cell r="M751">
            <v>1</v>
          </cell>
          <cell r="N751">
            <v>0</v>
          </cell>
          <cell r="O751">
            <v>0</v>
          </cell>
          <cell r="P751">
            <v>1</v>
          </cell>
          <cell r="Q751">
            <v>1</v>
          </cell>
          <cell r="R751">
            <v>0</v>
          </cell>
          <cell r="S751" t="str">
            <v xml:space="preserve"> </v>
          </cell>
        </row>
        <row r="752">
          <cell r="B752">
            <v>12</v>
          </cell>
          <cell r="E752" t="str">
            <v>Total Bonds</v>
          </cell>
          <cell r="G752">
            <v>0</v>
          </cell>
          <cell r="H752">
            <v>0</v>
          </cell>
          <cell r="I752">
            <v>0</v>
          </cell>
          <cell r="J752">
            <v>0</v>
          </cell>
          <cell r="K752">
            <v>0</v>
          </cell>
          <cell r="M752">
            <v>0</v>
          </cell>
          <cell r="Q752">
            <v>0</v>
          </cell>
          <cell r="R752">
            <v>0</v>
          </cell>
        </row>
        <row r="754">
          <cell r="B754" t="str">
            <v>Preferred Stocks at</v>
          </cell>
          <cell r="F754">
            <v>41274</v>
          </cell>
        </row>
        <row r="755">
          <cell r="B755">
            <v>13</v>
          </cell>
          <cell r="C755" t="str">
            <v>Non-Affiliated (Public)</v>
          </cell>
          <cell r="G755">
            <v>0</v>
          </cell>
          <cell r="H755">
            <v>0</v>
          </cell>
          <cell r="I755">
            <v>0</v>
          </cell>
          <cell r="J755">
            <v>0</v>
          </cell>
          <cell r="K755">
            <v>2E-3</v>
          </cell>
          <cell r="L755">
            <v>0</v>
          </cell>
          <cell r="M755">
            <v>2E-3</v>
          </cell>
          <cell r="N755">
            <v>0</v>
          </cell>
          <cell r="O755">
            <v>0</v>
          </cell>
          <cell r="P755">
            <v>1</v>
          </cell>
          <cell r="Q755">
            <v>2E-3</v>
          </cell>
          <cell r="R755">
            <v>0</v>
          </cell>
          <cell r="S755" t="str">
            <v xml:space="preserve"> </v>
          </cell>
        </row>
        <row r="756">
          <cell r="B756">
            <v>14</v>
          </cell>
          <cell r="C756" t="str">
            <v>Non-Affil (Public) w/Global Rating AA+, AA, AA-</v>
          </cell>
          <cell r="G756">
            <v>0</v>
          </cell>
          <cell r="H756">
            <v>0</v>
          </cell>
          <cell r="I756">
            <v>0</v>
          </cell>
          <cell r="J756">
            <v>0</v>
          </cell>
          <cell r="K756">
            <v>5.0000000000000001E-3</v>
          </cell>
          <cell r="L756">
            <v>0</v>
          </cell>
          <cell r="M756">
            <v>5.0000000000000001E-3</v>
          </cell>
          <cell r="N756">
            <v>0</v>
          </cell>
          <cell r="O756">
            <v>0</v>
          </cell>
          <cell r="P756">
            <v>1</v>
          </cell>
          <cell r="Q756">
            <v>5.0000000000000001E-3</v>
          </cell>
          <cell r="R756">
            <v>0</v>
          </cell>
          <cell r="S756" t="str">
            <v xml:space="preserve"> </v>
          </cell>
        </row>
        <row r="757">
          <cell r="B757">
            <v>15</v>
          </cell>
          <cell r="C757" t="str">
            <v>Non-Affil (Public) w/Global Rating A+, A, &amp; A-</v>
          </cell>
          <cell r="G757">
            <v>0</v>
          </cell>
          <cell r="H757">
            <v>0</v>
          </cell>
          <cell r="I757">
            <v>0</v>
          </cell>
          <cell r="J757">
            <v>0</v>
          </cell>
          <cell r="K757">
            <v>0.01</v>
          </cell>
          <cell r="L757">
            <v>0</v>
          </cell>
          <cell r="M757">
            <v>0.01</v>
          </cell>
          <cell r="N757">
            <v>0</v>
          </cell>
          <cell r="O757">
            <v>0</v>
          </cell>
          <cell r="P757">
            <v>1</v>
          </cell>
          <cell r="Q757">
            <v>0.01</v>
          </cell>
          <cell r="R757">
            <v>0</v>
          </cell>
          <cell r="S757" t="str">
            <v xml:space="preserve"> </v>
          </cell>
        </row>
        <row r="758">
          <cell r="B758">
            <v>16</v>
          </cell>
          <cell r="C758" t="str">
            <v>Non-Affil (Public) w/Global Rating BBB+, BBB, BBB-</v>
          </cell>
          <cell r="G758">
            <v>0</v>
          </cell>
          <cell r="H758">
            <v>0</v>
          </cell>
          <cell r="I758">
            <v>0</v>
          </cell>
          <cell r="J758">
            <v>0</v>
          </cell>
          <cell r="K758">
            <v>0.02</v>
          </cell>
          <cell r="L758">
            <v>0</v>
          </cell>
          <cell r="M758">
            <v>0.02</v>
          </cell>
          <cell r="N758">
            <v>0</v>
          </cell>
          <cell r="O758">
            <v>0</v>
          </cell>
          <cell r="P758">
            <v>1</v>
          </cell>
          <cell r="Q758">
            <v>0.02</v>
          </cell>
          <cell r="R758">
            <v>0</v>
          </cell>
          <cell r="S758" t="str">
            <v xml:space="preserve"> </v>
          </cell>
        </row>
        <row r="759">
          <cell r="B759">
            <v>17</v>
          </cell>
          <cell r="C759" t="str">
            <v>Non-Affil (Public) w/Global Rating BB+, BB, BB-</v>
          </cell>
          <cell r="G759">
            <v>0</v>
          </cell>
          <cell r="H759">
            <v>0</v>
          </cell>
          <cell r="I759">
            <v>0</v>
          </cell>
          <cell r="J759">
            <v>0</v>
          </cell>
          <cell r="K759">
            <v>0.04</v>
          </cell>
          <cell r="L759">
            <v>0</v>
          </cell>
          <cell r="M759">
            <v>0.04</v>
          </cell>
          <cell r="N759">
            <v>0</v>
          </cell>
          <cell r="O759">
            <v>0</v>
          </cell>
          <cell r="P759">
            <v>1</v>
          </cell>
          <cell r="Q759">
            <v>0.04</v>
          </cell>
          <cell r="R759">
            <v>0</v>
          </cell>
          <cell r="S759" t="str">
            <v xml:space="preserve"> </v>
          </cell>
        </row>
        <row r="760">
          <cell r="B760">
            <v>18</v>
          </cell>
          <cell r="C760" t="str">
            <v>Non-Affil (Public) w/Global Rating B+, B, B-</v>
          </cell>
          <cell r="G760">
            <v>0</v>
          </cell>
          <cell r="H760">
            <v>0</v>
          </cell>
          <cell r="I760">
            <v>0</v>
          </cell>
          <cell r="J760">
            <v>0</v>
          </cell>
          <cell r="K760">
            <v>4.4999999999999998E-2</v>
          </cell>
          <cell r="L760">
            <v>0</v>
          </cell>
          <cell r="M760">
            <v>4.4999999999999998E-2</v>
          </cell>
          <cell r="N760">
            <v>0</v>
          </cell>
          <cell r="O760">
            <v>0</v>
          </cell>
          <cell r="P760">
            <v>1</v>
          </cell>
          <cell r="Q760">
            <v>4.4999999999999998E-2</v>
          </cell>
          <cell r="R760">
            <v>0</v>
          </cell>
          <cell r="S760" t="str">
            <v xml:space="preserve"> </v>
          </cell>
        </row>
        <row r="761">
          <cell r="B761">
            <v>19</v>
          </cell>
          <cell r="C761" t="str">
            <v>Non-Affil (Public) w/Global Rating CCC, CC, C</v>
          </cell>
          <cell r="G761">
            <v>0</v>
          </cell>
          <cell r="H761">
            <v>0</v>
          </cell>
          <cell r="I761">
            <v>0</v>
          </cell>
          <cell r="J761">
            <v>0</v>
          </cell>
          <cell r="K761">
            <v>0.1</v>
          </cell>
          <cell r="L761">
            <v>0</v>
          </cell>
          <cell r="M761">
            <v>0.1</v>
          </cell>
          <cell r="N761">
            <v>0</v>
          </cell>
          <cell r="O761">
            <v>0</v>
          </cell>
          <cell r="P761">
            <v>1</v>
          </cell>
          <cell r="Q761">
            <v>0.1</v>
          </cell>
          <cell r="R761">
            <v>0</v>
          </cell>
          <cell r="S761" t="str">
            <v xml:space="preserve"> </v>
          </cell>
        </row>
        <row r="762">
          <cell r="B762">
            <v>20</v>
          </cell>
          <cell r="C762" t="str">
            <v xml:space="preserve">Non-Affil (Public) w/Global Rating D (in/near default) </v>
          </cell>
          <cell r="G762">
            <v>0</v>
          </cell>
          <cell r="H762">
            <v>0</v>
          </cell>
          <cell r="I762">
            <v>0</v>
          </cell>
          <cell r="J762">
            <v>0</v>
          </cell>
          <cell r="K762">
            <v>0.3</v>
          </cell>
          <cell r="L762">
            <v>0</v>
          </cell>
          <cell r="M762">
            <v>0.3</v>
          </cell>
          <cell r="N762">
            <v>0</v>
          </cell>
          <cell r="O762">
            <v>0</v>
          </cell>
          <cell r="P762">
            <v>1</v>
          </cell>
          <cell r="Q762">
            <v>0.3</v>
          </cell>
          <cell r="R762">
            <v>0</v>
          </cell>
          <cell r="S762" t="str">
            <v xml:space="preserve"> </v>
          </cell>
        </row>
        <row r="763">
          <cell r="B763">
            <v>21</v>
          </cell>
          <cell r="C763" t="str">
            <v>Non-Affiliated (Private)</v>
          </cell>
          <cell r="G763">
            <v>0</v>
          </cell>
          <cell r="H763">
            <v>0</v>
          </cell>
          <cell r="I763">
            <v>0</v>
          </cell>
          <cell r="J763">
            <v>0</v>
          </cell>
          <cell r="K763">
            <v>1</v>
          </cell>
          <cell r="L763">
            <v>0</v>
          </cell>
          <cell r="M763">
            <v>1</v>
          </cell>
          <cell r="N763">
            <v>0</v>
          </cell>
          <cell r="O763">
            <v>0</v>
          </cell>
          <cell r="P763">
            <v>1</v>
          </cell>
          <cell r="Q763">
            <v>1</v>
          </cell>
          <cell r="R763">
            <v>0</v>
          </cell>
          <cell r="S763" t="str">
            <v xml:space="preserve"> </v>
          </cell>
        </row>
        <row r="764">
          <cell r="B764">
            <v>22</v>
          </cell>
          <cell r="C764" t="str">
            <v>Affiliated (Public)</v>
          </cell>
          <cell r="G764">
            <v>0</v>
          </cell>
          <cell r="H764">
            <v>0</v>
          </cell>
          <cell r="I764">
            <v>0</v>
          </cell>
          <cell r="J764">
            <v>0</v>
          </cell>
          <cell r="K764">
            <v>0.15</v>
          </cell>
          <cell r="L764">
            <v>0</v>
          </cell>
          <cell r="M764">
            <v>0.15</v>
          </cell>
          <cell r="N764">
            <v>0</v>
          </cell>
          <cell r="O764">
            <v>0</v>
          </cell>
          <cell r="P764">
            <v>1</v>
          </cell>
          <cell r="Q764">
            <v>0.15</v>
          </cell>
          <cell r="R764">
            <v>0</v>
          </cell>
          <cell r="S764" t="str">
            <v xml:space="preserve"> </v>
          </cell>
        </row>
        <row r="765">
          <cell r="B765">
            <v>23</v>
          </cell>
          <cell r="C765" t="str">
            <v>Affiliated (Private)</v>
          </cell>
          <cell r="G765">
            <v>0</v>
          </cell>
          <cell r="H765">
            <v>0</v>
          </cell>
          <cell r="I765">
            <v>0</v>
          </cell>
          <cell r="J765">
            <v>0</v>
          </cell>
          <cell r="K765">
            <v>1</v>
          </cell>
          <cell r="L765">
            <v>0</v>
          </cell>
          <cell r="M765">
            <v>1</v>
          </cell>
          <cell r="N765">
            <v>0</v>
          </cell>
          <cell r="O765">
            <v>0</v>
          </cell>
          <cell r="P765">
            <v>1</v>
          </cell>
          <cell r="Q765">
            <v>1</v>
          </cell>
          <cell r="R765">
            <v>0</v>
          </cell>
          <cell r="S765" t="str">
            <v xml:space="preserve"> </v>
          </cell>
        </row>
        <row r="766">
          <cell r="B766">
            <v>24</v>
          </cell>
          <cell r="E766" t="str">
            <v>Total Preferred Stocks</v>
          </cell>
          <cell r="G766">
            <v>0</v>
          </cell>
          <cell r="H766">
            <v>0</v>
          </cell>
          <cell r="I766">
            <v>0</v>
          </cell>
          <cell r="J766">
            <v>0</v>
          </cell>
          <cell r="K766">
            <v>0</v>
          </cell>
          <cell r="M766">
            <v>0</v>
          </cell>
          <cell r="Q766">
            <v>0</v>
          </cell>
          <cell r="R766">
            <v>0</v>
          </cell>
        </row>
        <row r="768">
          <cell r="B768" t="str">
            <v>Common Stocks at</v>
          </cell>
          <cell r="F768">
            <v>41274</v>
          </cell>
        </row>
        <row r="769">
          <cell r="B769">
            <v>25</v>
          </cell>
          <cell r="C769" t="str">
            <v>Non-Affiliated (Public)</v>
          </cell>
          <cell r="G769">
            <v>0</v>
          </cell>
          <cell r="H769">
            <v>0</v>
          </cell>
          <cell r="I769">
            <v>0</v>
          </cell>
          <cell r="J769">
            <v>0</v>
          </cell>
          <cell r="K769">
            <v>0.15</v>
          </cell>
          <cell r="L769">
            <v>0</v>
          </cell>
          <cell r="M769">
            <v>0.15</v>
          </cell>
          <cell r="N769">
            <v>0</v>
          </cell>
          <cell r="O769">
            <v>0</v>
          </cell>
          <cell r="P769">
            <v>1</v>
          </cell>
          <cell r="Q769">
            <v>0.15</v>
          </cell>
          <cell r="R769">
            <v>0</v>
          </cell>
          <cell r="S769" t="str">
            <v xml:space="preserve"> </v>
          </cell>
        </row>
        <row r="770">
          <cell r="B770">
            <v>26</v>
          </cell>
          <cell r="C770" t="str">
            <v>Non-Affiliated (Private)</v>
          </cell>
          <cell r="G770">
            <v>0</v>
          </cell>
          <cell r="H770">
            <v>0</v>
          </cell>
          <cell r="I770">
            <v>0</v>
          </cell>
          <cell r="J770">
            <v>0</v>
          </cell>
          <cell r="K770">
            <v>1</v>
          </cell>
          <cell r="L770">
            <v>0</v>
          </cell>
          <cell r="M770">
            <v>1</v>
          </cell>
          <cell r="N770">
            <v>0</v>
          </cell>
          <cell r="O770">
            <v>0</v>
          </cell>
          <cell r="P770">
            <v>1</v>
          </cell>
          <cell r="Q770">
            <v>1</v>
          </cell>
          <cell r="R770">
            <v>0</v>
          </cell>
          <cell r="S770" t="str">
            <v xml:space="preserve"> </v>
          </cell>
        </row>
        <row r="771">
          <cell r="B771">
            <v>27</v>
          </cell>
          <cell r="C771" t="str">
            <v>Mutual Funds</v>
          </cell>
          <cell r="G771">
            <v>0</v>
          </cell>
          <cell r="H771">
            <v>0</v>
          </cell>
          <cell r="I771">
            <v>0</v>
          </cell>
          <cell r="J771">
            <v>0</v>
          </cell>
          <cell r="K771">
            <v>0.15</v>
          </cell>
          <cell r="L771">
            <v>0</v>
          </cell>
          <cell r="M771">
            <v>0.15</v>
          </cell>
          <cell r="N771">
            <v>0</v>
          </cell>
          <cell r="O771">
            <v>0</v>
          </cell>
          <cell r="P771">
            <v>1</v>
          </cell>
          <cell r="Q771">
            <v>0.15</v>
          </cell>
          <cell r="R771">
            <v>0</v>
          </cell>
          <cell r="S771" t="str">
            <v xml:space="preserve"> </v>
          </cell>
        </row>
        <row r="772">
          <cell r="B772">
            <v>28</v>
          </cell>
          <cell r="C772" t="str">
            <v>Affiliated (Public)</v>
          </cell>
          <cell r="G772">
            <v>0</v>
          </cell>
          <cell r="H772">
            <v>0</v>
          </cell>
          <cell r="I772">
            <v>0</v>
          </cell>
          <cell r="J772">
            <v>0</v>
          </cell>
          <cell r="K772">
            <v>0.15</v>
          </cell>
          <cell r="L772">
            <v>0</v>
          </cell>
          <cell r="M772">
            <v>0.15</v>
          </cell>
          <cell r="N772">
            <v>0</v>
          </cell>
          <cell r="O772">
            <v>0</v>
          </cell>
          <cell r="P772">
            <v>1</v>
          </cell>
          <cell r="Q772">
            <v>0.15</v>
          </cell>
          <cell r="R772">
            <v>0</v>
          </cell>
          <cell r="S772" t="str">
            <v xml:space="preserve"> </v>
          </cell>
        </row>
        <row r="773">
          <cell r="B773">
            <v>29</v>
          </cell>
          <cell r="C773" t="str">
            <v>Affiliated (Private)</v>
          </cell>
          <cell r="G773">
            <v>0</v>
          </cell>
          <cell r="H773">
            <v>0</v>
          </cell>
          <cell r="I773">
            <v>0</v>
          </cell>
          <cell r="J773">
            <v>0</v>
          </cell>
          <cell r="K773">
            <v>1</v>
          </cell>
          <cell r="L773">
            <v>0</v>
          </cell>
          <cell r="M773">
            <v>1</v>
          </cell>
          <cell r="N773">
            <v>0</v>
          </cell>
          <cell r="O773">
            <v>0</v>
          </cell>
          <cell r="P773">
            <v>1</v>
          </cell>
          <cell r="Q773">
            <v>1</v>
          </cell>
          <cell r="R773">
            <v>0</v>
          </cell>
          <cell r="S773" t="str">
            <v xml:space="preserve"> </v>
          </cell>
        </row>
        <row r="774">
          <cell r="B774">
            <v>30</v>
          </cell>
          <cell r="E774" t="str">
            <v>Total Common Stocks</v>
          </cell>
          <cell r="G774">
            <v>0</v>
          </cell>
          <cell r="H774">
            <v>0</v>
          </cell>
          <cell r="I774">
            <v>0</v>
          </cell>
          <cell r="J774">
            <v>0</v>
          </cell>
          <cell r="K774">
            <v>0</v>
          </cell>
          <cell r="M774">
            <v>0</v>
          </cell>
          <cell r="Q774">
            <v>0</v>
          </cell>
          <cell r="R774">
            <v>0</v>
          </cell>
        </row>
        <row r="777">
          <cell r="B777">
            <v>31</v>
          </cell>
          <cell r="C777" t="str">
            <v>Mortgage Loans at</v>
          </cell>
          <cell r="F777">
            <v>41274</v>
          </cell>
          <cell r="G777">
            <v>0</v>
          </cell>
          <cell r="H777">
            <v>0</v>
          </cell>
          <cell r="I777">
            <v>0</v>
          </cell>
          <cell r="J777">
            <v>0</v>
          </cell>
          <cell r="K777">
            <v>0.05</v>
          </cell>
          <cell r="L777">
            <v>0</v>
          </cell>
          <cell r="M777">
            <v>0.05</v>
          </cell>
          <cell r="N777">
            <v>0</v>
          </cell>
          <cell r="O777">
            <v>0</v>
          </cell>
          <cell r="P777">
            <v>1</v>
          </cell>
          <cell r="Q777">
            <v>0.05</v>
          </cell>
          <cell r="R777">
            <v>0</v>
          </cell>
          <cell r="S777" t="str">
            <v xml:space="preserve"> </v>
          </cell>
        </row>
        <row r="780">
          <cell r="B780" t="str">
            <v>Real Estate at</v>
          </cell>
          <cell r="F780">
            <v>41274</v>
          </cell>
        </row>
        <row r="781">
          <cell r="B781">
            <v>32</v>
          </cell>
          <cell r="C781" t="str">
            <v>Company-Occupied (net of encumbrances)</v>
          </cell>
          <cell r="G781">
            <v>0</v>
          </cell>
          <cell r="H781">
            <v>0</v>
          </cell>
          <cell r="I781">
            <v>0</v>
          </cell>
          <cell r="J781">
            <v>0</v>
          </cell>
          <cell r="K781">
            <v>0.1</v>
          </cell>
          <cell r="L781">
            <v>0</v>
          </cell>
          <cell r="M781">
            <v>0.1</v>
          </cell>
          <cell r="N781">
            <v>0</v>
          </cell>
          <cell r="O781">
            <v>0</v>
          </cell>
          <cell r="P781">
            <v>1</v>
          </cell>
          <cell r="Q781">
            <v>0.1</v>
          </cell>
          <cell r="R781">
            <v>0</v>
          </cell>
          <cell r="S781" t="str">
            <v xml:space="preserve"> </v>
          </cell>
        </row>
        <row r="782">
          <cell r="B782">
            <v>33</v>
          </cell>
          <cell r="D782" t="str">
            <v>Encumbrances</v>
          </cell>
          <cell r="G782">
            <v>0</v>
          </cell>
          <cell r="H782">
            <v>0</v>
          </cell>
          <cell r="I782">
            <v>0</v>
          </cell>
          <cell r="J782">
            <v>0</v>
          </cell>
          <cell r="K782">
            <v>0.1</v>
          </cell>
          <cell r="L782">
            <v>0</v>
          </cell>
          <cell r="M782">
            <v>0.1</v>
          </cell>
          <cell r="N782">
            <v>0</v>
          </cell>
          <cell r="O782">
            <v>0</v>
          </cell>
          <cell r="P782">
            <v>1</v>
          </cell>
          <cell r="Q782">
            <v>0.1</v>
          </cell>
          <cell r="R782">
            <v>0</v>
          </cell>
          <cell r="S782" t="str">
            <v xml:space="preserve"> </v>
          </cell>
        </row>
        <row r="783">
          <cell r="B783">
            <v>34</v>
          </cell>
          <cell r="C783" t="str">
            <v>Investments (net of encumbrances)</v>
          </cell>
          <cell r="G783">
            <v>0</v>
          </cell>
          <cell r="H783">
            <v>0</v>
          </cell>
          <cell r="I783">
            <v>0</v>
          </cell>
          <cell r="J783">
            <v>0</v>
          </cell>
          <cell r="K783">
            <v>0.2</v>
          </cell>
          <cell r="L783">
            <v>0</v>
          </cell>
          <cell r="M783">
            <v>0.2</v>
          </cell>
          <cell r="N783">
            <v>0</v>
          </cell>
          <cell r="O783">
            <v>0</v>
          </cell>
          <cell r="P783">
            <v>1</v>
          </cell>
          <cell r="Q783">
            <v>0.2</v>
          </cell>
          <cell r="R783">
            <v>0</v>
          </cell>
          <cell r="S783" t="str">
            <v xml:space="preserve"> </v>
          </cell>
        </row>
        <row r="784">
          <cell r="B784">
            <v>35</v>
          </cell>
          <cell r="D784" t="str">
            <v>Encumbrances</v>
          </cell>
          <cell r="G784">
            <v>0</v>
          </cell>
          <cell r="H784">
            <v>0</v>
          </cell>
          <cell r="I784">
            <v>0</v>
          </cell>
          <cell r="J784">
            <v>0</v>
          </cell>
          <cell r="K784">
            <v>0.2</v>
          </cell>
          <cell r="L784">
            <v>0</v>
          </cell>
          <cell r="M784">
            <v>0.2</v>
          </cell>
          <cell r="N784">
            <v>0</v>
          </cell>
          <cell r="O784">
            <v>0</v>
          </cell>
          <cell r="P784">
            <v>1</v>
          </cell>
          <cell r="Q784">
            <v>0.2</v>
          </cell>
          <cell r="R784">
            <v>0</v>
          </cell>
          <cell r="S784" t="str">
            <v xml:space="preserve"> </v>
          </cell>
        </row>
        <row r="785">
          <cell r="B785">
            <v>36</v>
          </cell>
          <cell r="E785" t="str">
            <v>Total Real Estate</v>
          </cell>
          <cell r="G785">
            <v>0</v>
          </cell>
          <cell r="H785">
            <v>0</v>
          </cell>
          <cell r="I785">
            <v>0</v>
          </cell>
          <cell r="J785">
            <v>0</v>
          </cell>
          <cell r="K785">
            <v>0</v>
          </cell>
          <cell r="M785">
            <v>0</v>
          </cell>
          <cell r="Q785">
            <v>0</v>
          </cell>
          <cell r="R785">
            <v>0</v>
          </cell>
        </row>
        <row r="787">
          <cell r="B787" t="str">
            <v>Other Assets at</v>
          </cell>
          <cell r="F787">
            <v>41274</v>
          </cell>
        </row>
        <row r="788">
          <cell r="B788">
            <v>37</v>
          </cell>
          <cell r="C788" t="str">
            <v>Other Loans</v>
          </cell>
          <cell r="G788">
            <v>0</v>
          </cell>
          <cell r="H788">
            <v>0</v>
          </cell>
          <cell r="I788">
            <v>0</v>
          </cell>
          <cell r="J788">
            <v>0</v>
          </cell>
          <cell r="K788">
            <v>0.05</v>
          </cell>
          <cell r="L788">
            <v>0</v>
          </cell>
          <cell r="M788">
            <v>0.05</v>
          </cell>
          <cell r="N788">
            <v>0</v>
          </cell>
          <cell r="O788">
            <v>0</v>
          </cell>
          <cell r="P788">
            <v>1</v>
          </cell>
          <cell r="Q788">
            <v>0.05</v>
          </cell>
          <cell r="R788">
            <v>0</v>
          </cell>
          <cell r="S788" t="str">
            <v xml:space="preserve"> </v>
          </cell>
        </row>
        <row r="789">
          <cell r="B789">
            <v>38</v>
          </cell>
          <cell r="C789" t="str">
            <v>Cash &amp; Cash Equivalents</v>
          </cell>
          <cell r="G789">
            <v>0</v>
          </cell>
          <cell r="H789">
            <v>0</v>
          </cell>
          <cell r="I789">
            <v>0</v>
          </cell>
          <cell r="J789">
            <v>0</v>
          </cell>
          <cell r="K789">
            <v>3.0000000000000001E-3</v>
          </cell>
          <cell r="L789">
            <v>0</v>
          </cell>
          <cell r="M789">
            <v>3.0000000000000001E-3</v>
          </cell>
          <cell r="N789">
            <v>0</v>
          </cell>
          <cell r="O789">
            <v>0</v>
          </cell>
          <cell r="P789">
            <v>1</v>
          </cell>
          <cell r="Q789">
            <v>3.0000000000000001E-3</v>
          </cell>
          <cell r="R789">
            <v>0</v>
          </cell>
          <cell r="S789" t="str">
            <v xml:space="preserve"> </v>
          </cell>
        </row>
        <row r="790">
          <cell r="B790">
            <v>39</v>
          </cell>
          <cell r="C790" t="str">
            <v>Short-Term Investments</v>
          </cell>
          <cell r="G790">
            <v>0</v>
          </cell>
          <cell r="H790">
            <v>0</v>
          </cell>
          <cell r="I790">
            <v>0</v>
          </cell>
          <cell r="J790">
            <v>0</v>
          </cell>
          <cell r="K790">
            <v>0.01</v>
          </cell>
          <cell r="L790">
            <v>0</v>
          </cell>
          <cell r="M790">
            <v>0.01</v>
          </cell>
          <cell r="N790">
            <v>0</v>
          </cell>
          <cell r="O790">
            <v>0</v>
          </cell>
          <cell r="P790">
            <v>1</v>
          </cell>
          <cell r="Q790">
            <v>0.01</v>
          </cell>
          <cell r="R790">
            <v>0</v>
          </cell>
          <cell r="S790" t="str">
            <v xml:space="preserve"> </v>
          </cell>
        </row>
        <row r="791">
          <cell r="B791">
            <v>40</v>
          </cell>
          <cell r="C791" t="str">
            <v>Other Investments</v>
          </cell>
          <cell r="G791">
            <v>0</v>
          </cell>
          <cell r="H791">
            <v>0</v>
          </cell>
          <cell r="I791">
            <v>0</v>
          </cell>
          <cell r="J791">
            <v>0</v>
          </cell>
          <cell r="K791">
            <v>0.2</v>
          </cell>
          <cell r="L791">
            <v>0</v>
          </cell>
          <cell r="M791">
            <v>0.2</v>
          </cell>
          <cell r="N791">
            <v>0</v>
          </cell>
          <cell r="O791">
            <v>0</v>
          </cell>
          <cell r="P791">
            <v>1</v>
          </cell>
          <cell r="Q791">
            <v>0.2</v>
          </cell>
          <cell r="R791">
            <v>0</v>
          </cell>
          <cell r="S791" t="str">
            <v xml:space="preserve"> </v>
          </cell>
        </row>
        <row r="792">
          <cell r="B792">
            <v>41</v>
          </cell>
          <cell r="C792" t="str">
            <v>Other Tangible Assets</v>
          </cell>
          <cell r="G792">
            <v>0</v>
          </cell>
          <cell r="H792">
            <v>0</v>
          </cell>
          <cell r="I792">
            <v>0</v>
          </cell>
          <cell r="J792">
            <v>0</v>
          </cell>
          <cell r="K792">
            <v>0.2</v>
          </cell>
          <cell r="L792">
            <v>0</v>
          </cell>
          <cell r="M792">
            <v>0.2</v>
          </cell>
          <cell r="N792">
            <v>0</v>
          </cell>
          <cell r="O792">
            <v>0</v>
          </cell>
          <cell r="P792">
            <v>1</v>
          </cell>
          <cell r="Q792">
            <v>0.2</v>
          </cell>
          <cell r="R792">
            <v>0</v>
          </cell>
          <cell r="S792" t="str">
            <v xml:space="preserve"> </v>
          </cell>
        </row>
        <row r="793">
          <cell r="B793">
            <v>42</v>
          </cell>
          <cell r="C793" t="str">
            <v>Other</v>
          </cell>
          <cell r="G793">
            <v>0</v>
          </cell>
          <cell r="H793">
            <v>0</v>
          </cell>
          <cell r="I793">
            <v>0</v>
          </cell>
          <cell r="J793">
            <v>0</v>
          </cell>
          <cell r="K793">
            <v>1</v>
          </cell>
          <cell r="L793">
            <v>0</v>
          </cell>
          <cell r="M793">
            <v>1</v>
          </cell>
          <cell r="N793">
            <v>0</v>
          </cell>
          <cell r="O793">
            <v>0</v>
          </cell>
          <cell r="P793">
            <v>1</v>
          </cell>
          <cell r="Q793">
            <v>1</v>
          </cell>
          <cell r="R793">
            <v>0</v>
          </cell>
          <cell r="S793" t="str">
            <v xml:space="preserve"> </v>
          </cell>
        </row>
        <row r="795">
          <cell r="B795">
            <v>43</v>
          </cell>
          <cell r="C795" t="str">
            <v>Sub-Totals</v>
          </cell>
          <cell r="G795">
            <v>0</v>
          </cell>
          <cell r="H795">
            <v>0</v>
          </cell>
          <cell r="I795">
            <v>0</v>
          </cell>
          <cell r="J795">
            <v>0</v>
          </cell>
          <cell r="K795">
            <v>0</v>
          </cell>
          <cell r="M795">
            <v>0</v>
          </cell>
          <cell r="Q795">
            <v>0</v>
          </cell>
          <cell r="R795">
            <v>0</v>
          </cell>
          <cell r="S795" t="str">
            <v xml:space="preserve"> </v>
          </cell>
        </row>
        <row r="797">
          <cell r="B797">
            <v>44</v>
          </cell>
          <cell r="C797" t="str">
            <v>Multiply: Spread of Risk Factor</v>
          </cell>
          <cell r="K797">
            <v>1.5</v>
          </cell>
          <cell r="L797">
            <v>0</v>
          </cell>
          <cell r="R797">
            <v>1.5</v>
          </cell>
          <cell r="S797" t="str">
            <v xml:space="preserve"> </v>
          </cell>
        </row>
        <row r="798">
          <cell r="B798">
            <v>45</v>
          </cell>
          <cell r="C798" t="str">
            <v>Company Totals at</v>
          </cell>
          <cell r="F798">
            <v>41274</v>
          </cell>
          <cell r="G798">
            <v>0</v>
          </cell>
          <cell r="H798">
            <v>0</v>
          </cell>
          <cell r="I798">
            <v>0</v>
          </cell>
          <cell r="J798">
            <v>0</v>
          </cell>
          <cell r="K798">
            <v>0</v>
          </cell>
          <cell r="M798">
            <v>0</v>
          </cell>
          <cell r="Q798">
            <v>0</v>
          </cell>
          <cell r="R798">
            <v>0</v>
          </cell>
          <cell r="S798" t="str">
            <v xml:space="preserve"> = (B1) + (B2)</v>
          </cell>
        </row>
        <row r="799">
          <cell r="N799" t="str">
            <v>Credit to Risk Factors above for:</v>
          </cell>
          <cell r="S799" t="str">
            <v xml:space="preserve">Note: For small insurers predominant in </v>
          </cell>
        </row>
        <row r="800">
          <cell r="B800">
            <v>46</v>
          </cell>
          <cell r="C800" t="str">
            <v>Deferred Acquisition Costs (Non/Life Only)</v>
          </cell>
          <cell r="G800">
            <v>0</v>
          </cell>
          <cell r="N800" t="str">
            <v>Unit Linked</v>
          </cell>
          <cell r="O800" t="str">
            <v>Participatory</v>
          </cell>
          <cell r="P800" t="str">
            <v>PC &amp; Protect.</v>
          </cell>
          <cell r="S800" t="str">
            <v xml:space="preserve">Life/Annuities, the reinsurance dependence </v>
          </cell>
        </row>
        <row r="801">
          <cell r="B801">
            <v>47</v>
          </cell>
          <cell r="C801" t="str">
            <v>Deferred Acquisition Costs (Life Only)</v>
          </cell>
          <cell r="G801">
            <v>0</v>
          </cell>
          <cell r="J801">
            <v>0</v>
          </cell>
          <cell r="K801" t="str">
            <v>Invested Asset Base</v>
          </cell>
          <cell r="N801">
            <v>1</v>
          </cell>
          <cell r="O801">
            <v>0.5</v>
          </cell>
          <cell r="P801">
            <v>0</v>
          </cell>
          <cell r="Q801" t="str">
            <v>Baseline Credit</v>
          </cell>
          <cell r="S801" t="str">
            <v>factor should be increased in accordance</v>
          </cell>
        </row>
        <row r="802">
          <cell r="B802">
            <v>48</v>
          </cell>
          <cell r="N802">
            <v>1</v>
          </cell>
          <cell r="O802">
            <v>0.5</v>
          </cell>
          <cell r="P802">
            <v>0</v>
          </cell>
          <cell r="Q802" t="str">
            <v>Selected Credit</v>
          </cell>
          <cell r="S802" t="str">
            <v>with L/H spread of risk guidelines.</v>
          </cell>
        </row>
        <row r="803">
          <cell r="N803" t="str">
            <v>Unit Linked</v>
          </cell>
          <cell r="O803" t="str">
            <v>Participatory</v>
          </cell>
          <cell r="P803" t="str">
            <v>PC &amp; Protect.</v>
          </cell>
        </row>
        <row r="804">
          <cell r="B804">
            <v>49</v>
          </cell>
          <cell r="J804">
            <v>0</v>
          </cell>
          <cell r="K804" t="str">
            <v>Total Reserves (excludes separate acct)</v>
          </cell>
          <cell r="N804">
            <v>0</v>
          </cell>
          <cell r="O804">
            <v>0</v>
          </cell>
          <cell r="P804">
            <v>1</v>
          </cell>
          <cell r="Q804" t="str">
            <v>Baseline Allocation of Assets Based on Reserves.</v>
          </cell>
        </row>
        <row r="805">
          <cell r="B805">
            <v>50</v>
          </cell>
          <cell r="N805">
            <v>0</v>
          </cell>
          <cell r="O805">
            <v>0</v>
          </cell>
          <cell r="P805">
            <v>1</v>
          </cell>
          <cell r="Q805" t="str">
            <v>Selected Allocation of Assets to Product Type</v>
          </cell>
        </row>
      </sheetData>
      <sheetData sheetId="3">
        <row r="2">
          <cell r="B2" t="str">
            <v>Company:</v>
          </cell>
          <cell r="C2" t="str">
            <v>XYZ Sample</v>
          </cell>
          <cell r="E2" t="str">
            <v>Currency:</v>
          </cell>
          <cell r="F2" t="str">
            <v>Euros</v>
          </cell>
          <cell r="AE2" t="str">
            <v>Company:</v>
          </cell>
          <cell r="AF2" t="str">
            <v>XYZ Sample</v>
          </cell>
          <cell r="AM2" t="str">
            <v>Currency:</v>
          </cell>
          <cell r="AO2" t="str">
            <v>Euros</v>
          </cell>
          <cell r="AU2" t="str">
            <v>Summary Exhibit 3</v>
          </cell>
        </row>
        <row r="3">
          <cell r="B3" t="str">
            <v>AMB #:</v>
          </cell>
          <cell r="C3" t="str">
            <v>99999</v>
          </cell>
          <cell r="E3" t="str">
            <v>Denomination:</v>
          </cell>
          <cell r="F3" t="str">
            <v>(000)s</v>
          </cell>
          <cell r="K3" t="str">
            <v xml:space="preserve">Page 3 </v>
          </cell>
          <cell r="AE3" t="str">
            <v>AMB #:</v>
          </cell>
          <cell r="AF3" t="str">
            <v>99999</v>
          </cell>
          <cell r="AM3" t="str">
            <v>Denomination:</v>
          </cell>
          <cell r="AO3" t="str">
            <v>(000)s</v>
          </cell>
        </row>
        <row r="4">
          <cell r="B4" t="str">
            <v>Analyst:</v>
          </cell>
          <cell r="C4" t="str">
            <v xml:space="preserve"> </v>
          </cell>
          <cell r="AE4" t="str">
            <v>Analyst:</v>
          </cell>
          <cell r="AF4" t="str">
            <v xml:space="preserve"> </v>
          </cell>
        </row>
        <row r="5">
          <cell r="E5" t="str">
            <v>INTEREST RATE RISK</v>
          </cell>
          <cell r="AE5" t="str">
            <v>analysis type = standard</v>
          </cell>
          <cell r="AN5" t="str">
            <v>INTEREST RATE RISK</v>
          </cell>
        </row>
        <row r="6">
          <cell r="D6" t="str">
            <v>1 yr or less</v>
          </cell>
          <cell r="E6">
            <v>39813</v>
          </cell>
        </row>
        <row r="7">
          <cell r="C7" t="str">
            <v>European Type Endowments &amp; Annuities</v>
          </cell>
          <cell r="D7" t="str">
            <v>Mkt Val of Fixed Income Securities:</v>
          </cell>
          <cell r="G7" t="str">
            <v>Baseline</v>
          </cell>
          <cell r="I7" t="str">
            <v>Final</v>
          </cell>
          <cell r="J7" t="str">
            <v>Required</v>
          </cell>
          <cell r="AF7" t="str">
            <v>European Type Endowments &amp; Annuities</v>
          </cell>
          <cell r="AG7" t="str">
            <v>Market Value of Fixed Income Securities allocated to Product</v>
          </cell>
          <cell r="AM7" t="str">
            <v>Risk Factor</v>
          </cell>
          <cell r="AS7" t="str">
            <v>Indicated Required Capital</v>
          </cell>
        </row>
        <row r="8">
          <cell r="C8" t="str">
            <v>Endowments</v>
          </cell>
          <cell r="D8" t="str">
            <v>Net Reserves</v>
          </cell>
          <cell r="E8" t="str">
            <v>Adjustment</v>
          </cell>
          <cell r="F8" t="str">
            <v xml:space="preserve">Total </v>
          </cell>
          <cell r="G8" t="str">
            <v>Risk Factor</v>
          </cell>
          <cell r="H8" t="str">
            <v>Adjustment</v>
          </cell>
          <cell r="I8" t="str">
            <v>Risk Factor</v>
          </cell>
          <cell r="J8" t="str">
            <v>Capital</v>
          </cell>
          <cell r="K8" t="str">
            <v>Explanation  of Adjustments</v>
          </cell>
          <cell r="AF8" t="str">
            <v>Endowments</v>
          </cell>
          <cell r="AG8">
            <v>39813</v>
          </cell>
          <cell r="AH8">
            <v>40178</v>
          </cell>
          <cell r="AI8">
            <v>40543</v>
          </cell>
          <cell r="AJ8">
            <v>40908</v>
          </cell>
          <cell r="AK8">
            <v>41274</v>
          </cell>
          <cell r="AM8">
            <v>39813</v>
          </cell>
          <cell r="AN8">
            <v>40178</v>
          </cell>
          <cell r="AO8">
            <v>40543</v>
          </cell>
          <cell r="AP8">
            <v>40908</v>
          </cell>
          <cell r="AQ8">
            <v>41274</v>
          </cell>
          <cell r="AS8">
            <v>39813</v>
          </cell>
          <cell r="AT8">
            <v>40178</v>
          </cell>
          <cell r="AU8">
            <v>40543</v>
          </cell>
          <cell r="AV8">
            <v>40908</v>
          </cell>
        </row>
        <row r="9">
          <cell r="B9">
            <v>1</v>
          </cell>
          <cell r="C9" t="str">
            <v>Unit Linked - Not Guaranteed</v>
          </cell>
          <cell r="D9">
            <v>0</v>
          </cell>
          <cell r="E9">
            <v>0</v>
          </cell>
          <cell r="F9">
            <v>0</v>
          </cell>
          <cell r="G9">
            <v>5.0000000000000001E-3</v>
          </cell>
          <cell r="H9">
            <v>0</v>
          </cell>
          <cell r="I9">
            <v>5.0000000000000001E-3</v>
          </cell>
          <cell r="J9">
            <v>0</v>
          </cell>
          <cell r="AE9">
            <v>1</v>
          </cell>
          <cell r="AF9" t="str">
            <v>Unit Linked - Not Guaranteed</v>
          </cell>
          <cell r="AG9">
            <v>0</v>
          </cell>
          <cell r="AH9">
            <v>0</v>
          </cell>
          <cell r="AI9">
            <v>0</v>
          </cell>
          <cell r="AJ9">
            <v>0</v>
          </cell>
          <cell r="AK9">
            <v>0</v>
          </cell>
          <cell r="AM9">
            <v>5.0000000000000001E-3</v>
          </cell>
          <cell r="AN9">
            <v>5.0000000000000001E-3</v>
          </cell>
          <cell r="AO9">
            <v>5.0000000000000001E-3</v>
          </cell>
          <cell r="AP9">
            <v>5.0000000000000001E-3</v>
          </cell>
          <cell r="AQ9">
            <v>5.0000000000000001E-3</v>
          </cell>
          <cell r="AS9">
            <v>0</v>
          </cell>
          <cell r="AT9">
            <v>0</v>
          </cell>
          <cell r="AU9">
            <v>0</v>
          </cell>
          <cell r="AV9">
            <v>0</v>
          </cell>
        </row>
        <row r="10">
          <cell r="B10">
            <v>2</v>
          </cell>
          <cell r="C10" t="str">
            <v>Guarantee less than 1%</v>
          </cell>
          <cell r="D10">
            <v>0</v>
          </cell>
          <cell r="E10">
            <v>0</v>
          </cell>
          <cell r="F10">
            <v>0</v>
          </cell>
          <cell r="G10">
            <v>7.4999999999999997E-3</v>
          </cell>
          <cell r="H10">
            <v>0</v>
          </cell>
          <cell r="I10">
            <v>7.4999999999999997E-3</v>
          </cell>
          <cell r="J10">
            <v>0</v>
          </cell>
          <cell r="AE10">
            <v>2</v>
          </cell>
          <cell r="AF10" t="str">
            <v>Guarantee less than 1%</v>
          </cell>
          <cell r="AG10">
            <v>0</v>
          </cell>
          <cell r="AH10">
            <v>0</v>
          </cell>
          <cell r="AI10">
            <v>0</v>
          </cell>
          <cell r="AJ10">
            <v>0</v>
          </cell>
          <cell r="AK10">
            <v>0</v>
          </cell>
          <cell r="AM10">
            <v>7.4999999999999997E-3</v>
          </cell>
          <cell r="AN10">
            <v>7.4999999999999997E-3</v>
          </cell>
          <cell r="AO10">
            <v>7.4999999999999997E-3</v>
          </cell>
          <cell r="AP10">
            <v>7.4999999999999997E-3</v>
          </cell>
          <cell r="AQ10">
            <v>7.4999999999999997E-3</v>
          </cell>
          <cell r="AS10">
            <v>0</v>
          </cell>
          <cell r="AT10">
            <v>0</v>
          </cell>
          <cell r="AU10">
            <v>0</v>
          </cell>
          <cell r="AV10">
            <v>0</v>
          </cell>
        </row>
        <row r="11">
          <cell r="B11">
            <v>3</v>
          </cell>
          <cell r="C11" t="str">
            <v>Guarantee between 1% and 5%</v>
          </cell>
          <cell r="D11">
            <v>0</v>
          </cell>
          <cell r="E11">
            <v>0</v>
          </cell>
          <cell r="F11">
            <v>0</v>
          </cell>
          <cell r="G11">
            <v>0.01</v>
          </cell>
          <cell r="H11">
            <v>0</v>
          </cell>
          <cell r="I11">
            <v>0.01</v>
          </cell>
          <cell r="J11">
            <v>0</v>
          </cell>
          <cell r="AE11">
            <v>3</v>
          </cell>
          <cell r="AF11" t="str">
            <v>Guarantee between 1% and 5%</v>
          </cell>
          <cell r="AG11">
            <v>0</v>
          </cell>
          <cell r="AH11">
            <v>0</v>
          </cell>
          <cell r="AI11">
            <v>0</v>
          </cell>
          <cell r="AJ11">
            <v>0</v>
          </cell>
          <cell r="AK11">
            <v>0</v>
          </cell>
          <cell r="AM11">
            <v>0.01</v>
          </cell>
          <cell r="AN11">
            <v>0.01</v>
          </cell>
          <cell r="AO11">
            <v>0.01</v>
          </cell>
          <cell r="AP11">
            <v>0.01</v>
          </cell>
          <cell r="AQ11">
            <v>0.01</v>
          </cell>
          <cell r="AS11">
            <v>0</v>
          </cell>
          <cell r="AT11">
            <v>0</v>
          </cell>
          <cell r="AU11">
            <v>0</v>
          </cell>
          <cell r="AV11">
            <v>0</v>
          </cell>
        </row>
        <row r="12">
          <cell r="B12">
            <v>4</v>
          </cell>
          <cell r="C12" t="str">
            <v>Guarantee over 5%</v>
          </cell>
          <cell r="D12">
            <v>0</v>
          </cell>
          <cell r="E12">
            <v>0</v>
          </cell>
          <cell r="F12">
            <v>0</v>
          </cell>
          <cell r="G12">
            <v>0.02</v>
          </cell>
          <cell r="H12">
            <v>0</v>
          </cell>
          <cell r="I12">
            <v>0.02</v>
          </cell>
          <cell r="J12">
            <v>0</v>
          </cell>
          <cell r="AE12">
            <v>4</v>
          </cell>
          <cell r="AF12" t="str">
            <v>Guarantee over 5%</v>
          </cell>
          <cell r="AG12">
            <v>0</v>
          </cell>
          <cell r="AH12">
            <v>0</v>
          </cell>
          <cell r="AI12">
            <v>0</v>
          </cell>
          <cell r="AJ12">
            <v>0</v>
          </cell>
          <cell r="AK12">
            <v>0</v>
          </cell>
          <cell r="AM12">
            <v>0.02</v>
          </cell>
          <cell r="AN12">
            <v>0.02</v>
          </cell>
          <cell r="AO12">
            <v>0.02</v>
          </cell>
          <cell r="AP12">
            <v>0.02</v>
          </cell>
          <cell r="AQ12">
            <v>0.02</v>
          </cell>
          <cell r="AS12">
            <v>0</v>
          </cell>
          <cell r="AT12">
            <v>0</v>
          </cell>
          <cell r="AU12">
            <v>0</v>
          </cell>
          <cell r="AV12">
            <v>0</v>
          </cell>
        </row>
        <row r="13">
          <cell r="B13">
            <v>5</v>
          </cell>
          <cell r="C13" t="str">
            <v>Total</v>
          </cell>
          <cell r="D13">
            <v>0</v>
          </cell>
          <cell r="E13">
            <v>0</v>
          </cell>
          <cell r="F13">
            <v>0</v>
          </cell>
          <cell r="I13">
            <v>0</v>
          </cell>
          <cell r="J13">
            <v>0</v>
          </cell>
          <cell r="AE13">
            <v>5</v>
          </cell>
          <cell r="AF13" t="str">
            <v>Total</v>
          </cell>
          <cell r="AG13">
            <v>0</v>
          </cell>
          <cell r="AH13">
            <v>0</v>
          </cell>
          <cell r="AI13">
            <v>0</v>
          </cell>
          <cell r="AJ13">
            <v>0</v>
          </cell>
          <cell r="AK13">
            <v>0</v>
          </cell>
          <cell r="AM13">
            <v>0</v>
          </cell>
          <cell r="AN13">
            <v>0</v>
          </cell>
          <cell r="AO13">
            <v>0</v>
          </cell>
          <cell r="AP13">
            <v>0</v>
          </cell>
          <cell r="AQ13">
            <v>0</v>
          </cell>
          <cell r="AS13">
            <v>0</v>
          </cell>
          <cell r="AT13">
            <v>0</v>
          </cell>
          <cell r="AU13">
            <v>0</v>
          </cell>
          <cell r="AV13">
            <v>0</v>
          </cell>
        </row>
        <row r="15">
          <cell r="C15" t="str">
            <v>Annuities</v>
          </cell>
          <cell r="AF15" t="str">
            <v>Annuities</v>
          </cell>
        </row>
        <row r="16">
          <cell r="B16">
            <v>6</v>
          </cell>
          <cell r="C16" t="str">
            <v>Fixed - Immediate</v>
          </cell>
          <cell r="D16">
            <v>0</v>
          </cell>
          <cell r="E16">
            <v>0</v>
          </cell>
          <cell r="F16">
            <v>0</v>
          </cell>
          <cell r="G16">
            <v>7.4999999999999997E-3</v>
          </cell>
          <cell r="H16">
            <v>0</v>
          </cell>
          <cell r="I16">
            <v>7.4999999999999997E-3</v>
          </cell>
          <cell r="J16">
            <v>0</v>
          </cell>
          <cell r="AE16">
            <v>6</v>
          </cell>
          <cell r="AF16" t="str">
            <v>Fixed - Immediate</v>
          </cell>
          <cell r="AG16">
            <v>0</v>
          </cell>
          <cell r="AH16">
            <v>0</v>
          </cell>
          <cell r="AI16">
            <v>0</v>
          </cell>
          <cell r="AJ16">
            <v>0</v>
          </cell>
          <cell r="AK16">
            <v>0</v>
          </cell>
          <cell r="AM16">
            <v>7.4999999999999997E-3</v>
          </cell>
          <cell r="AN16">
            <v>7.4999999999999997E-3</v>
          </cell>
          <cell r="AO16">
            <v>7.4999999999999997E-3</v>
          </cell>
          <cell r="AP16">
            <v>7.4999999999999997E-3</v>
          </cell>
          <cell r="AQ16">
            <v>7.4999999999999997E-3</v>
          </cell>
          <cell r="AS16">
            <v>0</v>
          </cell>
          <cell r="AT16">
            <v>0</v>
          </cell>
          <cell r="AU16">
            <v>0</v>
          </cell>
          <cell r="AV16">
            <v>0</v>
          </cell>
        </row>
        <row r="17">
          <cell r="B17">
            <v>7</v>
          </cell>
          <cell r="C17" t="str">
            <v>Fixed - Deferred - 5 years or less outstanding</v>
          </cell>
          <cell r="D17">
            <v>0</v>
          </cell>
          <cell r="E17">
            <v>0</v>
          </cell>
          <cell r="F17">
            <v>0</v>
          </cell>
          <cell r="G17">
            <v>0.02</v>
          </cell>
          <cell r="H17">
            <v>0</v>
          </cell>
          <cell r="I17">
            <v>0.02</v>
          </cell>
          <cell r="J17">
            <v>0</v>
          </cell>
          <cell r="AE17">
            <v>7</v>
          </cell>
          <cell r="AF17" t="str">
            <v>Fixed - Deferred - 5 years or less outstanding</v>
          </cell>
          <cell r="AG17">
            <v>0</v>
          </cell>
          <cell r="AH17">
            <v>0</v>
          </cell>
          <cell r="AI17">
            <v>0</v>
          </cell>
          <cell r="AJ17">
            <v>0</v>
          </cell>
          <cell r="AK17">
            <v>0</v>
          </cell>
          <cell r="AM17">
            <v>0.02</v>
          </cell>
          <cell r="AN17">
            <v>0.02</v>
          </cell>
          <cell r="AO17">
            <v>0.02</v>
          </cell>
          <cell r="AP17">
            <v>0.02</v>
          </cell>
          <cell r="AQ17">
            <v>0.02</v>
          </cell>
          <cell r="AS17">
            <v>0</v>
          </cell>
          <cell r="AT17">
            <v>0</v>
          </cell>
          <cell r="AU17">
            <v>0</v>
          </cell>
          <cell r="AV17">
            <v>0</v>
          </cell>
        </row>
        <row r="18">
          <cell r="B18">
            <v>8</v>
          </cell>
          <cell r="C18" t="str">
            <v>Fixed - Deferred - over 5 years outstanding</v>
          </cell>
          <cell r="D18">
            <v>0</v>
          </cell>
          <cell r="E18">
            <v>0</v>
          </cell>
          <cell r="F18">
            <v>0</v>
          </cell>
          <cell r="G18">
            <v>1.4999999999999999E-2</v>
          </cell>
          <cell r="H18">
            <v>0</v>
          </cell>
          <cell r="I18">
            <v>1.4999999999999999E-2</v>
          </cell>
          <cell r="J18">
            <v>0</v>
          </cell>
          <cell r="AE18">
            <v>8</v>
          </cell>
          <cell r="AF18" t="str">
            <v>Fixed - Deferred - over 5 years outstanding</v>
          </cell>
          <cell r="AG18">
            <v>0</v>
          </cell>
          <cell r="AH18">
            <v>0</v>
          </cell>
          <cell r="AI18">
            <v>0</v>
          </cell>
          <cell r="AJ18">
            <v>0</v>
          </cell>
          <cell r="AK18">
            <v>0</v>
          </cell>
          <cell r="AM18">
            <v>1.4999999999999999E-2</v>
          </cell>
          <cell r="AN18">
            <v>1.4999999999999999E-2</v>
          </cell>
          <cell r="AO18">
            <v>1.4999999999999999E-2</v>
          </cell>
          <cell r="AP18">
            <v>1.4999999999999999E-2</v>
          </cell>
          <cell r="AQ18">
            <v>1.4999999999999999E-2</v>
          </cell>
          <cell r="AS18">
            <v>0</v>
          </cell>
          <cell r="AT18">
            <v>0</v>
          </cell>
          <cell r="AU18">
            <v>0</v>
          </cell>
          <cell r="AV18">
            <v>0</v>
          </cell>
        </row>
        <row r="19">
          <cell r="B19">
            <v>9</v>
          </cell>
          <cell r="C19" t="str">
            <v>Variable</v>
          </cell>
          <cell r="D19">
            <v>0</v>
          </cell>
          <cell r="E19">
            <v>0</v>
          </cell>
          <cell r="F19">
            <v>0</v>
          </cell>
          <cell r="G19">
            <v>7.4999999999999997E-3</v>
          </cell>
          <cell r="H19">
            <v>0</v>
          </cell>
          <cell r="I19">
            <v>7.4999999999999997E-3</v>
          </cell>
          <cell r="J19">
            <v>0</v>
          </cell>
          <cell r="AE19">
            <v>9</v>
          </cell>
          <cell r="AF19" t="str">
            <v>Variable</v>
          </cell>
          <cell r="AG19">
            <v>0</v>
          </cell>
          <cell r="AH19">
            <v>0</v>
          </cell>
          <cell r="AI19">
            <v>0</v>
          </cell>
          <cell r="AJ19">
            <v>0</v>
          </cell>
          <cell r="AK19">
            <v>0</v>
          </cell>
          <cell r="AM19">
            <v>7.4999999999999997E-3</v>
          </cell>
          <cell r="AN19">
            <v>7.4999999999999997E-3</v>
          </cell>
          <cell r="AO19">
            <v>7.4999999999999997E-3</v>
          </cell>
          <cell r="AP19">
            <v>7.4999999999999997E-3</v>
          </cell>
          <cell r="AQ19">
            <v>7.4999999999999997E-3</v>
          </cell>
          <cell r="AS19">
            <v>0</v>
          </cell>
          <cell r="AT19">
            <v>0</v>
          </cell>
          <cell r="AU19">
            <v>0</v>
          </cell>
          <cell r="AV19">
            <v>0</v>
          </cell>
        </row>
        <row r="20">
          <cell r="B20">
            <v>10</v>
          </cell>
          <cell r="C20" t="str">
            <v>Total</v>
          </cell>
          <cell r="D20">
            <v>0</v>
          </cell>
          <cell r="E20">
            <v>0</v>
          </cell>
          <cell r="F20">
            <v>0</v>
          </cell>
          <cell r="I20">
            <v>0</v>
          </cell>
          <cell r="J20">
            <v>0</v>
          </cell>
          <cell r="AE20">
            <v>10</v>
          </cell>
          <cell r="AF20" t="str">
            <v>Total</v>
          </cell>
          <cell r="AG20">
            <v>0</v>
          </cell>
          <cell r="AH20">
            <v>0</v>
          </cell>
          <cell r="AI20">
            <v>0</v>
          </cell>
          <cell r="AJ20">
            <v>0</v>
          </cell>
          <cell r="AK20">
            <v>0</v>
          </cell>
          <cell r="AM20">
            <v>0</v>
          </cell>
          <cell r="AN20">
            <v>0</v>
          </cell>
          <cell r="AO20">
            <v>0</v>
          </cell>
          <cell r="AP20">
            <v>0</v>
          </cell>
          <cell r="AQ20">
            <v>0</v>
          </cell>
          <cell r="AS20">
            <v>0</v>
          </cell>
          <cell r="AT20">
            <v>0</v>
          </cell>
          <cell r="AU20">
            <v>0</v>
          </cell>
          <cell r="AV20">
            <v>0</v>
          </cell>
        </row>
        <row r="22">
          <cell r="C22" t="str">
            <v>North American Type Annuities &amp; Pensions</v>
          </cell>
          <cell r="D22" t="str">
            <v>Mkt Val of Fixed Income Securities:</v>
          </cell>
          <cell r="G22" t="str">
            <v>Baseline</v>
          </cell>
          <cell r="I22" t="str">
            <v>Final</v>
          </cell>
          <cell r="J22" t="str">
            <v>Required</v>
          </cell>
          <cell r="AF22" t="str">
            <v>North American Type Annuities &amp; Pensions</v>
          </cell>
        </row>
        <row r="23">
          <cell r="C23" t="str">
            <v>Non-Segregated (General Account) Annuities &amp; Pensions:</v>
          </cell>
          <cell r="D23" t="str">
            <v>Net Reserves</v>
          </cell>
          <cell r="E23" t="str">
            <v>Adjustment</v>
          </cell>
          <cell r="F23" t="str">
            <v xml:space="preserve">Total </v>
          </cell>
          <cell r="G23" t="str">
            <v>Risk Factor</v>
          </cell>
          <cell r="H23" t="str">
            <v>Adjustment</v>
          </cell>
          <cell r="I23" t="str">
            <v>Risk Factor</v>
          </cell>
          <cell r="J23" t="str">
            <v>Capital</v>
          </cell>
          <cell r="AF23" t="str">
            <v>Non-Segregated (General Account) Annuities &amp; Pensions:</v>
          </cell>
        </row>
        <row r="24">
          <cell r="B24">
            <v>11</v>
          </cell>
          <cell r="C24" t="str">
            <v>Not subject to Discretionary Withdrawal</v>
          </cell>
          <cell r="D24">
            <v>0</v>
          </cell>
          <cell r="E24">
            <v>0</v>
          </cell>
          <cell r="F24">
            <v>0</v>
          </cell>
          <cell r="G24">
            <v>7.4999999999999997E-3</v>
          </cell>
          <cell r="H24">
            <v>0</v>
          </cell>
          <cell r="I24">
            <v>7.4999999999999997E-3</v>
          </cell>
          <cell r="J24">
            <v>0</v>
          </cell>
          <cell r="AE24">
            <v>11</v>
          </cell>
          <cell r="AF24" t="str">
            <v>Not subject to Discretionary Withdrawal</v>
          </cell>
          <cell r="AG24">
            <v>0</v>
          </cell>
          <cell r="AH24">
            <v>0</v>
          </cell>
          <cell r="AI24">
            <v>0</v>
          </cell>
          <cell r="AJ24">
            <v>0</v>
          </cell>
          <cell r="AK24">
            <v>0</v>
          </cell>
          <cell r="AM24">
            <v>7.4999999999999997E-3</v>
          </cell>
          <cell r="AN24">
            <v>7.4999999999999997E-3</v>
          </cell>
          <cell r="AO24">
            <v>7.4999999999999997E-3</v>
          </cell>
          <cell r="AP24">
            <v>7.4999999999999997E-3</v>
          </cell>
          <cell r="AQ24">
            <v>7.4999999999999997E-3</v>
          </cell>
          <cell r="AS24">
            <v>0</v>
          </cell>
          <cell r="AT24">
            <v>0</v>
          </cell>
          <cell r="AU24">
            <v>0</v>
          </cell>
          <cell r="AV24">
            <v>0</v>
          </cell>
        </row>
        <row r="25">
          <cell r="B25">
            <v>12</v>
          </cell>
          <cell r="C25" t="str">
            <v>Subject to Discretionary W/D with MVA</v>
          </cell>
          <cell r="D25">
            <v>0</v>
          </cell>
          <cell r="E25">
            <v>0</v>
          </cell>
          <cell r="F25">
            <v>0</v>
          </cell>
          <cell r="G25">
            <v>8.9999999999999993E-3</v>
          </cell>
          <cell r="H25">
            <v>0</v>
          </cell>
          <cell r="I25">
            <v>8.9999999999999993E-3</v>
          </cell>
          <cell r="J25">
            <v>0</v>
          </cell>
          <cell r="AE25">
            <v>12</v>
          </cell>
          <cell r="AF25" t="str">
            <v>Subject to Discretionary W/D with MVA</v>
          </cell>
          <cell r="AG25">
            <v>0</v>
          </cell>
          <cell r="AH25">
            <v>0</v>
          </cell>
          <cell r="AI25">
            <v>0</v>
          </cell>
          <cell r="AJ25">
            <v>0</v>
          </cell>
          <cell r="AK25">
            <v>0</v>
          </cell>
          <cell r="AM25">
            <v>8.9999999999999993E-3</v>
          </cell>
          <cell r="AN25">
            <v>8.9999999999999993E-3</v>
          </cell>
          <cell r="AO25">
            <v>8.9999999999999993E-3</v>
          </cell>
          <cell r="AP25">
            <v>8.9999999999999993E-3</v>
          </cell>
          <cell r="AQ25">
            <v>8.9999999999999993E-3</v>
          </cell>
          <cell r="AS25">
            <v>0</v>
          </cell>
          <cell r="AT25">
            <v>0</v>
          </cell>
          <cell r="AU25">
            <v>0</v>
          </cell>
          <cell r="AV25">
            <v>0</v>
          </cell>
        </row>
        <row r="26">
          <cell r="B26">
            <v>13</v>
          </cell>
          <cell r="C26" t="str">
            <v>Subject to Discretionary W/D w/ Surrender Chgs from 1% to 3%</v>
          </cell>
          <cell r="D26">
            <v>0</v>
          </cell>
          <cell r="E26">
            <v>0</v>
          </cell>
          <cell r="F26">
            <v>0</v>
          </cell>
          <cell r="G26">
            <v>1.7999999999999999E-2</v>
          </cell>
          <cell r="H26">
            <v>0</v>
          </cell>
          <cell r="I26">
            <v>1.7999999999999999E-2</v>
          </cell>
          <cell r="J26">
            <v>0</v>
          </cell>
          <cell r="AE26">
            <v>13</v>
          </cell>
          <cell r="AF26" t="str">
            <v>Subject to Discretionary W/D w/ Surrender Chgs from 1% to 3%</v>
          </cell>
          <cell r="AG26">
            <v>0</v>
          </cell>
          <cell r="AH26">
            <v>0</v>
          </cell>
          <cell r="AI26">
            <v>0</v>
          </cell>
          <cell r="AJ26">
            <v>0</v>
          </cell>
          <cell r="AK26">
            <v>0</v>
          </cell>
          <cell r="AM26">
            <v>1.7999999999999999E-2</v>
          </cell>
          <cell r="AN26">
            <v>1.7999999999999999E-2</v>
          </cell>
          <cell r="AO26">
            <v>1.7999999999999999E-2</v>
          </cell>
          <cell r="AP26">
            <v>1.7999999999999999E-2</v>
          </cell>
          <cell r="AQ26">
            <v>1.7999999999999999E-2</v>
          </cell>
          <cell r="AS26">
            <v>0</v>
          </cell>
          <cell r="AT26">
            <v>0</v>
          </cell>
          <cell r="AU26">
            <v>0</v>
          </cell>
          <cell r="AV26">
            <v>0</v>
          </cell>
        </row>
        <row r="27">
          <cell r="B27">
            <v>14</v>
          </cell>
          <cell r="C27" t="str">
            <v>Subject to Discretionary W/D w/ Surrender Chg &gt;3%</v>
          </cell>
          <cell r="D27">
            <v>0</v>
          </cell>
          <cell r="E27">
            <v>0</v>
          </cell>
          <cell r="F27">
            <v>0</v>
          </cell>
          <cell r="G27">
            <v>1.4999999999999999E-2</v>
          </cell>
          <cell r="H27">
            <v>0</v>
          </cell>
          <cell r="I27">
            <v>1.4999999999999999E-2</v>
          </cell>
          <cell r="J27">
            <v>0</v>
          </cell>
          <cell r="AE27">
            <v>14</v>
          </cell>
          <cell r="AF27" t="str">
            <v>Subject to Discretionary W/D w/ Surrender Chg &gt;3%</v>
          </cell>
          <cell r="AG27">
            <v>0</v>
          </cell>
          <cell r="AH27">
            <v>0</v>
          </cell>
          <cell r="AI27">
            <v>0</v>
          </cell>
          <cell r="AJ27">
            <v>0</v>
          </cell>
          <cell r="AK27">
            <v>0</v>
          </cell>
          <cell r="AM27">
            <v>1.4999999999999999E-2</v>
          </cell>
          <cell r="AN27">
            <v>1.4999999999999999E-2</v>
          </cell>
          <cell r="AO27">
            <v>1.4999999999999999E-2</v>
          </cell>
          <cell r="AP27">
            <v>1.4999999999999999E-2</v>
          </cell>
          <cell r="AQ27">
            <v>1.4999999999999999E-2</v>
          </cell>
          <cell r="AS27">
            <v>0</v>
          </cell>
          <cell r="AT27">
            <v>0</v>
          </cell>
          <cell r="AU27">
            <v>0</v>
          </cell>
          <cell r="AV27">
            <v>0</v>
          </cell>
        </row>
        <row r="28">
          <cell r="B28">
            <v>15</v>
          </cell>
          <cell r="C28" t="str">
            <v>Subject to Discretionary W/D w/ NO Surrender Chgs.</v>
          </cell>
          <cell r="D28">
            <v>0</v>
          </cell>
          <cell r="E28">
            <v>0</v>
          </cell>
          <cell r="F28">
            <v>0</v>
          </cell>
          <cell r="G28">
            <v>0.03</v>
          </cell>
          <cell r="H28">
            <v>0</v>
          </cell>
          <cell r="I28">
            <v>0.03</v>
          </cell>
          <cell r="J28">
            <v>0</v>
          </cell>
          <cell r="AE28">
            <v>15</v>
          </cell>
          <cell r="AF28" t="str">
            <v>Subject to Discretionary W/D w/ NO Surrender Chgs.</v>
          </cell>
          <cell r="AG28">
            <v>0</v>
          </cell>
          <cell r="AH28">
            <v>0</v>
          </cell>
          <cell r="AI28">
            <v>0</v>
          </cell>
          <cell r="AJ28">
            <v>0</v>
          </cell>
          <cell r="AK28">
            <v>0</v>
          </cell>
          <cell r="AM28">
            <v>0.03</v>
          </cell>
          <cell r="AN28">
            <v>0.03</v>
          </cell>
          <cell r="AO28">
            <v>0.03</v>
          </cell>
          <cell r="AP28">
            <v>0.03</v>
          </cell>
          <cell r="AQ28">
            <v>0.03</v>
          </cell>
          <cell r="AS28">
            <v>0</v>
          </cell>
          <cell r="AT28">
            <v>0</v>
          </cell>
          <cell r="AU28">
            <v>0</v>
          </cell>
          <cell r="AV28">
            <v>0</v>
          </cell>
        </row>
        <row r="29">
          <cell r="B29">
            <v>16</v>
          </cell>
          <cell r="C29" t="str">
            <v>Total</v>
          </cell>
          <cell r="D29">
            <v>0</v>
          </cell>
          <cell r="E29">
            <v>0</v>
          </cell>
          <cell r="F29">
            <v>0</v>
          </cell>
          <cell r="I29">
            <v>0</v>
          </cell>
          <cell r="J29">
            <v>0</v>
          </cell>
          <cell r="AE29">
            <v>16</v>
          </cell>
          <cell r="AF29" t="str">
            <v>Total</v>
          </cell>
          <cell r="AG29">
            <v>0</v>
          </cell>
          <cell r="AH29">
            <v>0</v>
          </cell>
          <cell r="AI29">
            <v>0</v>
          </cell>
          <cell r="AJ29">
            <v>0</v>
          </cell>
          <cell r="AK29">
            <v>0</v>
          </cell>
          <cell r="AM29">
            <v>0</v>
          </cell>
          <cell r="AN29">
            <v>0</v>
          </cell>
          <cell r="AO29">
            <v>0</v>
          </cell>
          <cell r="AP29">
            <v>0</v>
          </cell>
          <cell r="AQ29">
            <v>0</v>
          </cell>
          <cell r="AS29">
            <v>0</v>
          </cell>
          <cell r="AT29">
            <v>0</v>
          </cell>
          <cell r="AU29">
            <v>0</v>
          </cell>
          <cell r="AV29">
            <v>0</v>
          </cell>
        </row>
        <row r="31">
          <cell r="C31" t="str">
            <v>Segregated (Separate Account) Annuities &amp; Pensions:</v>
          </cell>
          <cell r="AF31" t="str">
            <v>Segregated (Separate Account) Annuities &amp; Pensions:</v>
          </cell>
        </row>
        <row r="32">
          <cell r="B32">
            <v>17</v>
          </cell>
          <cell r="C32" t="str">
            <v>Not subject to Discretionary Withdrawal</v>
          </cell>
          <cell r="D32">
            <v>0</v>
          </cell>
          <cell r="E32">
            <v>0</v>
          </cell>
          <cell r="F32">
            <v>0</v>
          </cell>
          <cell r="G32">
            <v>7.4999999999999997E-3</v>
          </cell>
          <cell r="H32">
            <v>0</v>
          </cell>
          <cell r="I32">
            <v>7.4999999999999997E-3</v>
          </cell>
          <cell r="J32">
            <v>0</v>
          </cell>
          <cell r="AE32">
            <v>17</v>
          </cell>
          <cell r="AF32" t="str">
            <v>Not subject to Discretionary Withdrawal</v>
          </cell>
          <cell r="AG32">
            <v>0</v>
          </cell>
          <cell r="AH32">
            <v>0</v>
          </cell>
          <cell r="AI32">
            <v>0</v>
          </cell>
          <cell r="AJ32">
            <v>0</v>
          </cell>
          <cell r="AK32">
            <v>0</v>
          </cell>
          <cell r="AM32">
            <v>7.4999999999999997E-3</v>
          </cell>
          <cell r="AN32">
            <v>7.4999999999999997E-3</v>
          </cell>
          <cell r="AO32">
            <v>7.4999999999999997E-3</v>
          </cell>
          <cell r="AP32">
            <v>7.4999999999999997E-3</v>
          </cell>
          <cell r="AQ32">
            <v>7.4999999999999997E-3</v>
          </cell>
          <cell r="AS32">
            <v>0</v>
          </cell>
          <cell r="AT32">
            <v>0</v>
          </cell>
          <cell r="AU32">
            <v>0</v>
          </cell>
          <cell r="AV32">
            <v>0</v>
          </cell>
        </row>
        <row r="33">
          <cell r="B33">
            <v>18</v>
          </cell>
          <cell r="C33" t="str">
            <v>Subject to Discretionary W/D with MVA</v>
          </cell>
          <cell r="D33">
            <v>0</v>
          </cell>
          <cell r="E33">
            <v>0</v>
          </cell>
          <cell r="F33">
            <v>0</v>
          </cell>
          <cell r="G33">
            <v>8.9999999999999993E-3</v>
          </cell>
          <cell r="H33">
            <v>0</v>
          </cell>
          <cell r="I33">
            <v>8.9999999999999993E-3</v>
          </cell>
          <cell r="J33">
            <v>0</v>
          </cell>
          <cell r="AE33">
            <v>18</v>
          </cell>
          <cell r="AF33" t="str">
            <v>Subject to Discretionary W/D with MVA</v>
          </cell>
          <cell r="AG33">
            <v>0</v>
          </cell>
          <cell r="AH33">
            <v>0</v>
          </cell>
          <cell r="AI33">
            <v>0</v>
          </cell>
          <cell r="AJ33">
            <v>0</v>
          </cell>
          <cell r="AK33">
            <v>0</v>
          </cell>
          <cell r="AM33">
            <v>8.9999999999999993E-3</v>
          </cell>
          <cell r="AN33">
            <v>8.9999999999999993E-3</v>
          </cell>
          <cell r="AO33">
            <v>8.9999999999999993E-3</v>
          </cell>
          <cell r="AP33">
            <v>8.9999999999999993E-3</v>
          </cell>
          <cell r="AQ33">
            <v>8.9999999999999993E-3</v>
          </cell>
          <cell r="AS33">
            <v>0</v>
          </cell>
          <cell r="AT33">
            <v>0</v>
          </cell>
          <cell r="AU33">
            <v>0</v>
          </cell>
          <cell r="AV33">
            <v>0</v>
          </cell>
        </row>
        <row r="34">
          <cell r="B34">
            <v>19</v>
          </cell>
          <cell r="C34" t="str">
            <v>Subject to Discretionary W/D w/ Surrender Chgs from 1% to 3%</v>
          </cell>
          <cell r="D34">
            <v>0</v>
          </cell>
          <cell r="E34">
            <v>0</v>
          </cell>
          <cell r="F34">
            <v>0</v>
          </cell>
          <cell r="G34">
            <v>1.7999999999999999E-2</v>
          </cell>
          <cell r="H34">
            <v>0</v>
          </cell>
          <cell r="I34">
            <v>1.7999999999999999E-2</v>
          </cell>
          <cell r="J34">
            <v>0</v>
          </cell>
          <cell r="AE34">
            <v>19</v>
          </cell>
          <cell r="AF34" t="str">
            <v>Subject to Discretionary W/D w/ Surrender Chgs from 1% to 3%</v>
          </cell>
          <cell r="AG34">
            <v>0</v>
          </cell>
          <cell r="AH34">
            <v>0</v>
          </cell>
          <cell r="AI34">
            <v>0</v>
          </cell>
          <cell r="AJ34">
            <v>0</v>
          </cell>
          <cell r="AK34">
            <v>0</v>
          </cell>
          <cell r="AM34">
            <v>1.7999999999999999E-2</v>
          </cell>
          <cell r="AN34">
            <v>1.7999999999999999E-2</v>
          </cell>
          <cell r="AO34">
            <v>1.7999999999999999E-2</v>
          </cell>
          <cell r="AP34">
            <v>1.7999999999999999E-2</v>
          </cell>
          <cell r="AQ34">
            <v>1.7999999999999999E-2</v>
          </cell>
          <cell r="AS34">
            <v>0</v>
          </cell>
          <cell r="AT34">
            <v>0</v>
          </cell>
          <cell r="AU34">
            <v>0</v>
          </cell>
          <cell r="AV34">
            <v>0</v>
          </cell>
        </row>
        <row r="35">
          <cell r="B35">
            <v>20</v>
          </cell>
          <cell r="C35" t="str">
            <v>Subject to Discretionary W/D w/ Surrender Chg &gt;3%</v>
          </cell>
          <cell r="D35">
            <v>0</v>
          </cell>
          <cell r="E35">
            <v>0</v>
          </cell>
          <cell r="F35">
            <v>0</v>
          </cell>
          <cell r="G35">
            <v>1.4999999999999999E-2</v>
          </cell>
          <cell r="H35">
            <v>0</v>
          </cell>
          <cell r="I35">
            <v>1.4999999999999999E-2</v>
          </cell>
          <cell r="J35">
            <v>0</v>
          </cell>
          <cell r="AE35">
            <v>20</v>
          </cell>
          <cell r="AF35" t="str">
            <v>Subject to Discretionary W/D w/ Surrender Chg &gt;3%</v>
          </cell>
          <cell r="AG35">
            <v>0</v>
          </cell>
          <cell r="AH35">
            <v>0</v>
          </cell>
          <cell r="AI35">
            <v>0</v>
          </cell>
          <cell r="AJ35">
            <v>0</v>
          </cell>
          <cell r="AK35">
            <v>0</v>
          </cell>
          <cell r="AM35">
            <v>1.4999999999999999E-2</v>
          </cell>
          <cell r="AN35">
            <v>1.4999999999999999E-2</v>
          </cell>
          <cell r="AO35">
            <v>1.4999999999999999E-2</v>
          </cell>
          <cell r="AP35">
            <v>1.4999999999999999E-2</v>
          </cell>
          <cell r="AQ35">
            <v>1.4999999999999999E-2</v>
          </cell>
          <cell r="AS35">
            <v>0</v>
          </cell>
          <cell r="AT35">
            <v>0</v>
          </cell>
          <cell r="AU35">
            <v>0</v>
          </cell>
          <cell r="AV35">
            <v>0</v>
          </cell>
        </row>
        <row r="36">
          <cell r="B36">
            <v>21</v>
          </cell>
          <cell r="C36" t="str">
            <v>Subject to Discretionary W/D w/ NO Surrender Chgs.</v>
          </cell>
          <cell r="D36">
            <v>0</v>
          </cell>
          <cell r="E36">
            <v>0</v>
          </cell>
          <cell r="F36">
            <v>0</v>
          </cell>
          <cell r="G36">
            <v>0.03</v>
          </cell>
          <cell r="H36">
            <v>0</v>
          </cell>
          <cell r="I36">
            <v>0.03</v>
          </cell>
          <cell r="J36">
            <v>0</v>
          </cell>
          <cell r="AE36">
            <v>21</v>
          </cell>
          <cell r="AF36" t="str">
            <v>Subject to Discretionary W/D w/ NO Surrender Chgs.</v>
          </cell>
          <cell r="AG36">
            <v>0</v>
          </cell>
          <cell r="AH36">
            <v>0</v>
          </cell>
          <cell r="AI36">
            <v>0</v>
          </cell>
          <cell r="AJ36">
            <v>0</v>
          </cell>
          <cell r="AK36">
            <v>0</v>
          </cell>
          <cell r="AM36">
            <v>0.03</v>
          </cell>
          <cell r="AN36">
            <v>0.03</v>
          </cell>
          <cell r="AO36">
            <v>0.03</v>
          </cell>
          <cell r="AP36">
            <v>0.03</v>
          </cell>
          <cell r="AQ36">
            <v>0.03</v>
          </cell>
          <cell r="AS36">
            <v>0</v>
          </cell>
          <cell r="AT36">
            <v>0</v>
          </cell>
          <cell r="AU36">
            <v>0</v>
          </cell>
          <cell r="AV36">
            <v>0</v>
          </cell>
        </row>
        <row r="37">
          <cell r="B37">
            <v>22</v>
          </cell>
          <cell r="C37" t="str">
            <v>NO Interest Rate Guarantees</v>
          </cell>
          <cell r="D37">
            <v>0</v>
          </cell>
          <cell r="E37">
            <v>0</v>
          </cell>
          <cell r="F37">
            <v>0</v>
          </cell>
          <cell r="G37">
            <v>0</v>
          </cell>
          <cell r="H37">
            <v>0</v>
          </cell>
          <cell r="I37">
            <v>0</v>
          </cell>
          <cell r="J37">
            <v>0</v>
          </cell>
          <cell r="AE37">
            <v>22</v>
          </cell>
          <cell r="AF37" t="str">
            <v>NO Interest Rate Guarantees</v>
          </cell>
          <cell r="AG37">
            <v>0</v>
          </cell>
          <cell r="AH37">
            <v>0</v>
          </cell>
          <cell r="AI37">
            <v>0</v>
          </cell>
          <cell r="AJ37">
            <v>0</v>
          </cell>
          <cell r="AK37">
            <v>0</v>
          </cell>
          <cell r="AM37">
            <v>0</v>
          </cell>
          <cell r="AN37">
            <v>0</v>
          </cell>
          <cell r="AO37">
            <v>0</v>
          </cell>
          <cell r="AP37">
            <v>0</v>
          </cell>
          <cell r="AQ37">
            <v>0</v>
          </cell>
          <cell r="AS37">
            <v>0</v>
          </cell>
          <cell r="AT37">
            <v>0</v>
          </cell>
          <cell r="AU37">
            <v>0</v>
          </cell>
          <cell r="AV37">
            <v>0</v>
          </cell>
        </row>
        <row r="38">
          <cell r="B38">
            <v>23</v>
          </cell>
          <cell r="C38" t="str">
            <v>Total</v>
          </cell>
          <cell r="D38">
            <v>0</v>
          </cell>
          <cell r="E38">
            <v>0</v>
          </cell>
          <cell r="F38">
            <v>0</v>
          </cell>
          <cell r="I38">
            <v>0</v>
          </cell>
          <cell r="J38">
            <v>0</v>
          </cell>
          <cell r="AE38">
            <v>23</v>
          </cell>
          <cell r="AF38" t="str">
            <v>Total</v>
          </cell>
          <cell r="AG38">
            <v>0</v>
          </cell>
          <cell r="AH38">
            <v>0</v>
          </cell>
          <cell r="AI38">
            <v>0</v>
          </cell>
          <cell r="AJ38">
            <v>0</v>
          </cell>
          <cell r="AK38">
            <v>0</v>
          </cell>
          <cell r="AM38">
            <v>0</v>
          </cell>
          <cell r="AN38">
            <v>0</v>
          </cell>
          <cell r="AO38">
            <v>0</v>
          </cell>
          <cell r="AP38">
            <v>0</v>
          </cell>
          <cell r="AQ38">
            <v>0</v>
          </cell>
          <cell r="AS38">
            <v>0</v>
          </cell>
          <cell r="AT38">
            <v>0</v>
          </cell>
          <cell r="AU38">
            <v>0</v>
          </cell>
          <cell r="AV38">
            <v>0</v>
          </cell>
        </row>
        <row r="40">
          <cell r="D40" t="str">
            <v>Mkt Val of Fixed Income Securities:</v>
          </cell>
          <cell r="G40" t="str">
            <v>Baseline</v>
          </cell>
          <cell r="I40" t="str">
            <v>Final</v>
          </cell>
          <cell r="J40" t="str">
            <v>Required</v>
          </cell>
        </row>
        <row r="41">
          <cell r="C41" t="str">
            <v>Protection Products</v>
          </cell>
          <cell r="D41" t="str">
            <v>Net Reserves</v>
          </cell>
          <cell r="E41" t="str">
            <v>Adjustment</v>
          </cell>
          <cell r="F41" t="str">
            <v xml:space="preserve">Total </v>
          </cell>
          <cell r="G41" t="str">
            <v>Risk Factor</v>
          </cell>
          <cell r="H41" t="str">
            <v>Adjustment</v>
          </cell>
          <cell r="I41" t="str">
            <v>Risk Factor</v>
          </cell>
          <cell r="J41" t="str">
            <v>Capital</v>
          </cell>
          <cell r="AF41" t="str">
            <v>Protection Products</v>
          </cell>
        </row>
        <row r="42">
          <cell r="B42">
            <v>24</v>
          </cell>
          <cell r="C42" t="str">
            <v>Life Insurance</v>
          </cell>
          <cell r="D42">
            <v>0</v>
          </cell>
          <cell r="E42">
            <v>0</v>
          </cell>
          <cell r="F42">
            <v>0</v>
          </cell>
          <cell r="G42">
            <v>5.0000000000000001E-3</v>
          </cell>
          <cell r="H42">
            <v>0</v>
          </cell>
          <cell r="I42">
            <v>5.0000000000000001E-3</v>
          </cell>
          <cell r="J42">
            <v>0</v>
          </cell>
          <cell r="AE42">
            <v>24</v>
          </cell>
          <cell r="AF42" t="str">
            <v>Life Insurance</v>
          </cell>
          <cell r="AG42">
            <v>0</v>
          </cell>
          <cell r="AH42">
            <v>0</v>
          </cell>
          <cell r="AI42">
            <v>0</v>
          </cell>
          <cell r="AJ42">
            <v>0</v>
          </cell>
          <cell r="AK42">
            <v>0</v>
          </cell>
          <cell r="AM42">
            <v>5.0000000000000001E-3</v>
          </cell>
          <cell r="AN42">
            <v>5.0000000000000001E-3</v>
          </cell>
          <cell r="AO42">
            <v>5.0000000000000001E-3</v>
          </cell>
          <cell r="AP42">
            <v>5.0000000000000001E-3</v>
          </cell>
          <cell r="AQ42">
            <v>5.0000000000000001E-3</v>
          </cell>
          <cell r="AS42">
            <v>0</v>
          </cell>
          <cell r="AT42">
            <v>0</v>
          </cell>
          <cell r="AU42">
            <v>0</v>
          </cell>
          <cell r="AV42">
            <v>0</v>
          </cell>
        </row>
        <row r="43">
          <cell r="B43">
            <v>26</v>
          </cell>
          <cell r="C43" t="str">
            <v>Policy Loans</v>
          </cell>
          <cell r="D43">
            <v>0</v>
          </cell>
          <cell r="E43">
            <v>0</v>
          </cell>
          <cell r="F43">
            <v>0</v>
          </cell>
          <cell r="G43">
            <v>5.0000000000000001E-3</v>
          </cell>
          <cell r="H43">
            <v>0</v>
          </cell>
          <cell r="I43">
            <v>5.0000000000000001E-3</v>
          </cell>
          <cell r="J43">
            <v>0</v>
          </cell>
          <cell r="AE43">
            <v>26</v>
          </cell>
          <cell r="AF43" t="str">
            <v>Policy Loans</v>
          </cell>
          <cell r="AG43">
            <v>0</v>
          </cell>
          <cell r="AH43">
            <v>0</v>
          </cell>
          <cell r="AI43">
            <v>0</v>
          </cell>
          <cell r="AJ43">
            <v>0</v>
          </cell>
          <cell r="AK43">
            <v>0</v>
          </cell>
          <cell r="AM43">
            <v>5.0000000000000001E-3</v>
          </cell>
          <cell r="AN43">
            <v>5.0000000000000001E-3</v>
          </cell>
          <cell r="AO43">
            <v>5.0000000000000001E-3</v>
          </cell>
          <cell r="AP43">
            <v>5.0000000000000001E-3</v>
          </cell>
          <cell r="AQ43">
            <v>5.0000000000000001E-3</v>
          </cell>
          <cell r="AS43">
            <v>0</v>
          </cell>
          <cell r="AT43">
            <v>0</v>
          </cell>
          <cell r="AU43">
            <v>0</v>
          </cell>
          <cell r="AV43">
            <v>0</v>
          </cell>
        </row>
        <row r="44">
          <cell r="B44">
            <v>27</v>
          </cell>
          <cell r="C44" t="str">
            <v>Total</v>
          </cell>
          <cell r="D44">
            <v>0</v>
          </cell>
          <cell r="E44">
            <v>0</v>
          </cell>
          <cell r="F44">
            <v>0</v>
          </cell>
          <cell r="I44">
            <v>0</v>
          </cell>
          <cell r="J44">
            <v>0</v>
          </cell>
          <cell r="AE44">
            <v>27</v>
          </cell>
          <cell r="AF44" t="str">
            <v>Total</v>
          </cell>
          <cell r="AG44">
            <v>0</v>
          </cell>
          <cell r="AH44">
            <v>0</v>
          </cell>
          <cell r="AI44">
            <v>0</v>
          </cell>
          <cell r="AJ44">
            <v>0</v>
          </cell>
          <cell r="AK44">
            <v>0</v>
          </cell>
          <cell r="AM44">
            <v>0</v>
          </cell>
          <cell r="AN44">
            <v>0</v>
          </cell>
          <cell r="AO44">
            <v>0</v>
          </cell>
          <cell r="AP44">
            <v>0</v>
          </cell>
          <cell r="AQ44">
            <v>0</v>
          </cell>
          <cell r="AS44">
            <v>0</v>
          </cell>
          <cell r="AT44">
            <v>0</v>
          </cell>
          <cell r="AU44">
            <v>0</v>
          </cell>
          <cell r="AV44">
            <v>0</v>
          </cell>
        </row>
        <row r="46">
          <cell r="I46" t="str">
            <v xml:space="preserve">PML </v>
          </cell>
          <cell r="J46" t="str">
            <v>Adjusted</v>
          </cell>
        </row>
        <row r="47">
          <cell r="C47" t="str">
            <v>Property/Casualty Interest Rate Risk</v>
          </cell>
          <cell r="D47" t="str">
            <v>Estimated</v>
          </cell>
          <cell r="E47" t="str">
            <v xml:space="preserve">Market   </v>
          </cell>
          <cell r="H47" t="str">
            <v>Required</v>
          </cell>
          <cell r="I47" t="str">
            <v>to Liquid</v>
          </cell>
          <cell r="J47" t="str">
            <v>Required</v>
          </cell>
          <cell r="AG47" t="str">
            <v>Estimated Duration</v>
          </cell>
          <cell r="AM47" t="str">
            <v>Market Value</v>
          </cell>
          <cell r="AS47" t="str">
            <v>Indicated Required Capital (B)</v>
          </cell>
        </row>
        <row r="48">
          <cell r="C48" t="str">
            <v>Fixed Income Security</v>
          </cell>
          <cell r="D48" t="str">
            <v>Duration</v>
          </cell>
          <cell r="E48" t="str">
            <v xml:space="preserve">  Value   </v>
          </cell>
          <cell r="F48" t="str">
            <v>Adjustment</v>
          </cell>
          <cell r="G48" t="str">
            <v xml:space="preserve">Total  </v>
          </cell>
          <cell r="H48" t="str">
            <v>Capital (A)</v>
          </cell>
          <cell r="I48" t="str">
            <v>Assets</v>
          </cell>
          <cell r="J48" t="str">
            <v>Capital (B)</v>
          </cell>
          <cell r="AF48" t="str">
            <v>Fixed Income Security</v>
          </cell>
          <cell r="AG48">
            <v>39813</v>
          </cell>
          <cell r="AH48">
            <v>40178</v>
          </cell>
          <cell r="AI48">
            <v>40543</v>
          </cell>
          <cell r="AJ48">
            <v>40908</v>
          </cell>
          <cell r="AK48">
            <v>41274</v>
          </cell>
          <cell r="AM48">
            <v>39813</v>
          </cell>
          <cell r="AN48">
            <v>40178</v>
          </cell>
          <cell r="AO48">
            <v>40543</v>
          </cell>
          <cell r="AP48">
            <v>40908</v>
          </cell>
          <cell r="AQ48">
            <v>41274</v>
          </cell>
          <cell r="AS48">
            <v>39813</v>
          </cell>
          <cell r="AT48">
            <v>40178</v>
          </cell>
          <cell r="AU48">
            <v>40543</v>
          </cell>
          <cell r="AV48">
            <v>40908</v>
          </cell>
        </row>
        <row r="49">
          <cell r="B49">
            <v>28</v>
          </cell>
          <cell r="C49" t="str">
            <v>Bonds</v>
          </cell>
          <cell r="D49">
            <v>5</v>
          </cell>
          <cell r="E49">
            <v>0</v>
          </cell>
          <cell r="F49">
            <v>0</v>
          </cell>
          <cell r="G49">
            <v>0</v>
          </cell>
          <cell r="H49">
            <v>0</v>
          </cell>
          <cell r="I49">
            <v>0</v>
          </cell>
          <cell r="J49">
            <v>0</v>
          </cell>
          <cell r="AE49">
            <v>28</v>
          </cell>
          <cell r="AF49" t="str">
            <v>Bonds</v>
          </cell>
          <cell r="AG49">
            <v>5</v>
          </cell>
          <cell r="AH49">
            <v>5</v>
          </cell>
          <cell r="AI49">
            <v>5</v>
          </cell>
          <cell r="AJ49">
            <v>5</v>
          </cell>
          <cell r="AK49">
            <v>5</v>
          </cell>
          <cell r="AM49">
            <v>0</v>
          </cell>
          <cell r="AN49">
            <v>0</v>
          </cell>
          <cell r="AO49">
            <v>0</v>
          </cell>
          <cell r="AP49">
            <v>0</v>
          </cell>
          <cell r="AQ49">
            <v>0</v>
          </cell>
          <cell r="AS49">
            <v>0</v>
          </cell>
          <cell r="AT49">
            <v>0</v>
          </cell>
          <cell r="AU49">
            <v>0</v>
          </cell>
          <cell r="AV49">
            <v>0</v>
          </cell>
        </row>
        <row r="50">
          <cell r="B50">
            <v>29</v>
          </cell>
          <cell r="C50" t="str">
            <v>Preferred Stocks</v>
          </cell>
          <cell r="D50">
            <v>10</v>
          </cell>
          <cell r="E50">
            <v>0</v>
          </cell>
          <cell r="F50">
            <v>0</v>
          </cell>
          <cell r="G50">
            <v>0</v>
          </cell>
          <cell r="H50">
            <v>0</v>
          </cell>
          <cell r="I50">
            <v>0</v>
          </cell>
          <cell r="J50">
            <v>0</v>
          </cell>
          <cell r="AE50">
            <v>29</v>
          </cell>
          <cell r="AF50" t="str">
            <v>Preferred Stocks</v>
          </cell>
          <cell r="AG50">
            <v>10</v>
          </cell>
          <cell r="AH50">
            <v>10</v>
          </cell>
          <cell r="AI50">
            <v>10</v>
          </cell>
          <cell r="AJ50">
            <v>10</v>
          </cell>
          <cell r="AK50">
            <v>10</v>
          </cell>
          <cell r="AM50">
            <v>0</v>
          </cell>
          <cell r="AN50">
            <v>0</v>
          </cell>
          <cell r="AO50">
            <v>0</v>
          </cell>
          <cell r="AP50">
            <v>0</v>
          </cell>
          <cell r="AQ50">
            <v>0</v>
          </cell>
          <cell r="AS50">
            <v>0</v>
          </cell>
          <cell r="AT50">
            <v>0</v>
          </cell>
          <cell r="AU50">
            <v>0</v>
          </cell>
          <cell r="AV50">
            <v>0</v>
          </cell>
        </row>
        <row r="51">
          <cell r="B51">
            <v>30</v>
          </cell>
          <cell r="C51" t="str">
            <v>Mortgage Loans</v>
          </cell>
          <cell r="D51">
            <v>7</v>
          </cell>
          <cell r="E51">
            <v>0</v>
          </cell>
          <cell r="F51">
            <v>0</v>
          </cell>
          <cell r="G51">
            <v>0</v>
          </cell>
          <cell r="H51">
            <v>0</v>
          </cell>
          <cell r="I51">
            <v>0</v>
          </cell>
          <cell r="J51">
            <v>0</v>
          </cell>
          <cell r="AE51">
            <v>30</v>
          </cell>
          <cell r="AF51" t="str">
            <v>Mortgage Loans</v>
          </cell>
          <cell r="AG51">
            <v>7</v>
          </cell>
          <cell r="AH51">
            <v>7</v>
          </cell>
          <cell r="AI51">
            <v>7</v>
          </cell>
          <cell r="AJ51">
            <v>7</v>
          </cell>
          <cell r="AK51">
            <v>7</v>
          </cell>
          <cell r="AM51">
            <v>0</v>
          </cell>
          <cell r="AN51">
            <v>0</v>
          </cell>
          <cell r="AO51">
            <v>0</v>
          </cell>
          <cell r="AP51">
            <v>0</v>
          </cell>
          <cell r="AQ51">
            <v>0</v>
          </cell>
          <cell r="AS51">
            <v>0</v>
          </cell>
          <cell r="AT51">
            <v>0</v>
          </cell>
          <cell r="AU51">
            <v>0</v>
          </cell>
          <cell r="AV51">
            <v>0</v>
          </cell>
        </row>
        <row r="52">
          <cell r="B52">
            <v>31</v>
          </cell>
          <cell r="C52" t="str">
            <v>Total</v>
          </cell>
          <cell r="E52">
            <v>0</v>
          </cell>
          <cell r="F52">
            <v>0</v>
          </cell>
          <cell r="G52">
            <v>0</v>
          </cell>
          <cell r="H52">
            <v>0</v>
          </cell>
          <cell r="J52">
            <v>0</v>
          </cell>
          <cell r="AE52">
            <v>31</v>
          </cell>
          <cell r="AF52" t="str">
            <v>Total</v>
          </cell>
          <cell r="AM52">
            <v>0</v>
          </cell>
          <cell r="AN52">
            <v>0</v>
          </cell>
          <cell r="AO52">
            <v>0</v>
          </cell>
          <cell r="AP52">
            <v>0</v>
          </cell>
          <cell r="AQ52">
            <v>0</v>
          </cell>
          <cell r="AS52">
            <v>0</v>
          </cell>
          <cell r="AT52">
            <v>0</v>
          </cell>
          <cell r="AU52">
            <v>0</v>
          </cell>
          <cell r="AV52">
            <v>0</v>
          </cell>
        </row>
        <row r="54">
          <cell r="B54">
            <v>32</v>
          </cell>
          <cell r="C54" t="str">
            <v>Total Indicated Interest Rate Risk Required Capital</v>
          </cell>
          <cell r="J54">
            <v>0</v>
          </cell>
          <cell r="AM54">
            <v>32</v>
          </cell>
          <cell r="AN54" t="str">
            <v>Total Indicated Interest Rate Risk Required Capital</v>
          </cell>
          <cell r="AS54">
            <v>0</v>
          </cell>
          <cell r="AT54">
            <v>0</v>
          </cell>
          <cell r="AU54">
            <v>0</v>
          </cell>
          <cell r="AV54">
            <v>0</v>
          </cell>
        </row>
        <row r="56">
          <cell r="B56">
            <v>33</v>
          </cell>
          <cell r="C56" t="str">
            <v>Adjustment to Required Capital</v>
          </cell>
          <cell r="J56">
            <v>0</v>
          </cell>
          <cell r="AM56">
            <v>33</v>
          </cell>
          <cell r="AN56" t="str">
            <v>Adjustment to Required Capital</v>
          </cell>
          <cell r="AS56">
            <v>0</v>
          </cell>
          <cell r="AT56">
            <v>0</v>
          </cell>
          <cell r="AU56">
            <v>0</v>
          </cell>
          <cell r="AV56">
            <v>0</v>
          </cell>
        </row>
        <row r="58">
          <cell r="B58">
            <v>34</v>
          </cell>
          <cell r="C58" t="str">
            <v>Total Interest Rate Risk Required Capital (Selected)</v>
          </cell>
          <cell r="J58">
            <v>0</v>
          </cell>
          <cell r="K58" t="str">
            <v xml:space="preserve"> =(B3)</v>
          </cell>
          <cell r="AM58">
            <v>34</v>
          </cell>
          <cell r="AN58" t="str">
            <v>Total Interest Rate Risk Required Capital (Selected)</v>
          </cell>
          <cell r="AS58">
            <v>0</v>
          </cell>
          <cell r="AT58">
            <v>0</v>
          </cell>
          <cell r="AU58">
            <v>0</v>
          </cell>
          <cell r="AV58">
            <v>0</v>
          </cell>
        </row>
        <row r="60">
          <cell r="B60">
            <v>35</v>
          </cell>
          <cell r="C60" t="str">
            <v>Catastrophe Gross PML</v>
          </cell>
          <cell r="D60">
            <v>0</v>
          </cell>
          <cell r="E60" t="str">
            <v>standard</v>
          </cell>
          <cell r="F60" t="str">
            <v>1st event is 1/250 EQ</v>
          </cell>
          <cell r="AN60">
            <v>35</v>
          </cell>
          <cell r="AO60" t="str">
            <v>Catastrophe Gross PML</v>
          </cell>
          <cell r="AS60">
            <v>0</v>
          </cell>
          <cell r="AT60">
            <v>0</v>
          </cell>
          <cell r="AU60">
            <v>0</v>
          </cell>
          <cell r="AV60">
            <v>0</v>
          </cell>
        </row>
        <row r="61">
          <cell r="B61">
            <v>36</v>
          </cell>
          <cell r="C61" t="str">
            <v>Available Fixed Income Assets</v>
          </cell>
          <cell r="D61">
            <v>0</v>
          </cell>
          <cell r="AN61">
            <v>36</v>
          </cell>
          <cell r="AO61" t="str">
            <v>Fixed Income Assets</v>
          </cell>
          <cell r="AS61">
            <v>0</v>
          </cell>
          <cell r="AT61">
            <v>0</v>
          </cell>
          <cell r="AU61">
            <v>0</v>
          </cell>
          <cell r="AV61">
            <v>0</v>
          </cell>
        </row>
        <row r="62">
          <cell r="B62">
            <v>37</v>
          </cell>
          <cell r="C62" t="str">
            <v>Available Liquid Assets</v>
          </cell>
          <cell r="D62">
            <v>0</v>
          </cell>
          <cell r="AN62">
            <v>37</v>
          </cell>
          <cell r="AO62" t="str">
            <v>Liquid Assets</v>
          </cell>
          <cell r="AS62">
            <v>0</v>
          </cell>
          <cell r="AT62">
            <v>0</v>
          </cell>
          <cell r="AU62">
            <v>0</v>
          </cell>
          <cell r="AV62">
            <v>0</v>
          </cell>
        </row>
        <row r="63">
          <cell r="B63">
            <v>38</v>
          </cell>
          <cell r="C63" t="str">
            <v>Percentage</v>
          </cell>
          <cell r="D63">
            <v>0</v>
          </cell>
          <cell r="AN63">
            <v>38</v>
          </cell>
          <cell r="AO63" t="str">
            <v>Percentage</v>
          </cell>
          <cell r="AS63">
            <v>0</v>
          </cell>
          <cell r="AT63">
            <v>0</v>
          </cell>
          <cell r="AU63">
            <v>0</v>
          </cell>
          <cell r="AV63">
            <v>0</v>
          </cell>
        </row>
        <row r="65">
          <cell r="C65" t="str">
            <v>Notes:</v>
          </cell>
          <cell r="AF65" t="str">
            <v>Notes:</v>
          </cell>
        </row>
        <row r="66">
          <cell r="B66">
            <v>39</v>
          </cell>
          <cell r="C66" t="str">
            <v>(A) - Reflects the following increase in interest rates…………………………..</v>
          </cell>
          <cell r="D66">
            <v>1.2E-2</v>
          </cell>
          <cell r="AE66">
            <v>39</v>
          </cell>
          <cell r="AF66" t="str">
            <v>(A) - Reflects the following increase in interest rates…………………………….</v>
          </cell>
          <cell r="AG66">
            <v>1.2E-2</v>
          </cell>
        </row>
        <row r="67">
          <cell r="B67">
            <v>40</v>
          </cell>
          <cell r="C67" t="str">
            <v>(B) - Adjusted for Gross PML as percent of liquid assets</v>
          </cell>
          <cell r="AE67">
            <v>40</v>
          </cell>
          <cell r="AF67" t="str">
            <v>(B) - Adjusted for Gross PML as percent of liquid assets</v>
          </cell>
        </row>
        <row r="70">
          <cell r="B70" t="str">
            <v>Company:</v>
          </cell>
          <cell r="C70" t="str">
            <v>XYZ Sample</v>
          </cell>
          <cell r="E70" t="str">
            <v>Currency:</v>
          </cell>
          <cell r="F70" t="str">
            <v>Euros</v>
          </cell>
        </row>
        <row r="71">
          <cell r="B71" t="str">
            <v>AMB #:</v>
          </cell>
          <cell r="C71" t="str">
            <v>99999</v>
          </cell>
          <cell r="E71" t="str">
            <v>Denomination:</v>
          </cell>
          <cell r="F71" t="str">
            <v>(000)s</v>
          </cell>
          <cell r="K71" t="str">
            <v xml:space="preserve">Page 11 </v>
          </cell>
        </row>
        <row r="72">
          <cell r="B72" t="str">
            <v>Analyst:</v>
          </cell>
          <cell r="C72" t="str">
            <v xml:space="preserve"> </v>
          </cell>
        </row>
        <row r="73">
          <cell r="E73" t="str">
            <v>INTEREST RATE RISK</v>
          </cell>
        </row>
        <row r="74">
          <cell r="D74" t="str">
            <v>1 yr or less</v>
          </cell>
          <cell r="E74">
            <v>40178</v>
          </cell>
        </row>
        <row r="75">
          <cell r="C75" t="str">
            <v>European Type Endowments &amp; Annuities</v>
          </cell>
          <cell r="D75" t="str">
            <v>Mkt Val of Fixed Income Securities:</v>
          </cell>
          <cell r="G75" t="str">
            <v>Baseline</v>
          </cell>
          <cell r="I75" t="str">
            <v>Final</v>
          </cell>
          <cell r="J75" t="str">
            <v>Required</v>
          </cell>
        </row>
        <row r="76">
          <cell r="C76" t="str">
            <v>Endowments</v>
          </cell>
          <cell r="D76" t="str">
            <v>Net Reserves</v>
          </cell>
          <cell r="E76" t="str">
            <v>Adjustment</v>
          </cell>
          <cell r="F76" t="str">
            <v xml:space="preserve">Total </v>
          </cell>
          <cell r="G76" t="str">
            <v>Risk Factor</v>
          </cell>
          <cell r="H76" t="str">
            <v>Adjustment</v>
          </cell>
          <cell r="I76" t="str">
            <v>Risk Factor</v>
          </cell>
          <cell r="J76" t="str">
            <v>Capital</v>
          </cell>
          <cell r="K76" t="str">
            <v>Explanation  of Adjustments</v>
          </cell>
        </row>
        <row r="77">
          <cell r="B77">
            <v>1</v>
          </cell>
          <cell r="C77" t="str">
            <v>Unit Linked - Not Guaranteed</v>
          </cell>
          <cell r="D77">
            <v>0</v>
          </cell>
          <cell r="E77">
            <v>0</v>
          </cell>
          <cell r="F77">
            <v>0</v>
          </cell>
          <cell r="G77">
            <v>5.0000000000000001E-3</v>
          </cell>
          <cell r="H77">
            <v>0</v>
          </cell>
          <cell r="I77">
            <v>5.0000000000000001E-3</v>
          </cell>
          <cell r="J77">
            <v>0</v>
          </cell>
        </row>
        <row r="78">
          <cell r="B78">
            <v>2</v>
          </cell>
          <cell r="C78" t="str">
            <v>Guarantee less than 1%</v>
          </cell>
          <cell r="D78">
            <v>0</v>
          </cell>
          <cell r="E78">
            <v>0</v>
          </cell>
          <cell r="F78">
            <v>0</v>
          </cell>
          <cell r="G78">
            <v>7.4999999999999997E-3</v>
          </cell>
          <cell r="H78">
            <v>0</v>
          </cell>
          <cell r="I78">
            <v>7.4999999999999997E-3</v>
          </cell>
          <cell r="J78">
            <v>0</v>
          </cell>
        </row>
        <row r="79">
          <cell r="B79">
            <v>3</v>
          </cell>
          <cell r="C79" t="str">
            <v>Guarantee between 1% and 5%</v>
          </cell>
          <cell r="D79">
            <v>0</v>
          </cell>
          <cell r="E79">
            <v>0</v>
          </cell>
          <cell r="F79">
            <v>0</v>
          </cell>
          <cell r="G79">
            <v>0.01</v>
          </cell>
          <cell r="H79">
            <v>0</v>
          </cell>
          <cell r="I79">
            <v>0.01</v>
          </cell>
          <cell r="J79">
            <v>0</v>
          </cell>
        </row>
        <row r="80">
          <cell r="B80">
            <v>4</v>
          </cell>
          <cell r="C80" t="str">
            <v>Guarantee over 5%</v>
          </cell>
          <cell r="D80">
            <v>0</v>
          </cell>
          <cell r="E80">
            <v>0</v>
          </cell>
          <cell r="F80">
            <v>0</v>
          </cell>
          <cell r="G80">
            <v>0.02</v>
          </cell>
          <cell r="H80">
            <v>0</v>
          </cell>
          <cell r="I80">
            <v>0.02</v>
          </cell>
          <cell r="J80">
            <v>0</v>
          </cell>
        </row>
        <row r="81">
          <cell r="B81">
            <v>5</v>
          </cell>
          <cell r="C81" t="str">
            <v>Total</v>
          </cell>
          <cell r="D81">
            <v>0</v>
          </cell>
          <cell r="E81">
            <v>0</v>
          </cell>
          <cell r="F81">
            <v>0</v>
          </cell>
          <cell r="I81">
            <v>0</v>
          </cell>
          <cell r="J81">
            <v>0</v>
          </cell>
        </row>
        <row r="83">
          <cell r="C83" t="str">
            <v>Annuities</v>
          </cell>
        </row>
        <row r="84">
          <cell r="B84">
            <v>6</v>
          </cell>
          <cell r="C84" t="str">
            <v>Fixed - Immediate</v>
          </cell>
          <cell r="D84">
            <v>0</v>
          </cell>
          <cell r="E84">
            <v>0</v>
          </cell>
          <cell r="F84">
            <v>0</v>
          </cell>
          <cell r="G84">
            <v>7.4999999999999997E-3</v>
          </cell>
          <cell r="H84">
            <v>0</v>
          </cell>
          <cell r="I84">
            <v>7.4999999999999997E-3</v>
          </cell>
          <cell r="J84">
            <v>0</v>
          </cell>
        </row>
        <row r="85">
          <cell r="B85">
            <v>7</v>
          </cell>
          <cell r="C85" t="str">
            <v>Fixed - Deferred - 5 years or less outstanding</v>
          </cell>
          <cell r="D85">
            <v>0</v>
          </cell>
          <cell r="E85">
            <v>0</v>
          </cell>
          <cell r="F85">
            <v>0</v>
          </cell>
          <cell r="G85">
            <v>0.02</v>
          </cell>
          <cell r="H85">
            <v>0</v>
          </cell>
          <cell r="I85">
            <v>0.02</v>
          </cell>
          <cell r="J85">
            <v>0</v>
          </cell>
        </row>
        <row r="86">
          <cell r="B86">
            <v>8</v>
          </cell>
          <cell r="C86" t="str">
            <v>Fixed - Deferred - over 5 years outstanding</v>
          </cell>
          <cell r="D86">
            <v>0</v>
          </cell>
          <cell r="E86">
            <v>0</v>
          </cell>
          <cell r="F86">
            <v>0</v>
          </cell>
          <cell r="G86">
            <v>1.4999999999999999E-2</v>
          </cell>
          <cell r="H86">
            <v>0</v>
          </cell>
          <cell r="I86">
            <v>1.4999999999999999E-2</v>
          </cell>
          <cell r="J86">
            <v>0</v>
          </cell>
        </row>
        <row r="87">
          <cell r="B87">
            <v>9</v>
          </cell>
          <cell r="C87" t="str">
            <v>Variable</v>
          </cell>
          <cell r="D87">
            <v>0</v>
          </cell>
          <cell r="E87">
            <v>0</v>
          </cell>
          <cell r="F87">
            <v>0</v>
          </cell>
          <cell r="G87">
            <v>7.4999999999999997E-3</v>
          </cell>
          <cell r="H87">
            <v>0</v>
          </cell>
          <cell r="I87">
            <v>7.4999999999999997E-3</v>
          </cell>
          <cell r="J87">
            <v>0</v>
          </cell>
        </row>
        <row r="88">
          <cell r="B88">
            <v>10</v>
          </cell>
          <cell r="C88" t="str">
            <v>Total</v>
          </cell>
          <cell r="D88">
            <v>0</v>
          </cell>
          <cell r="E88">
            <v>0</v>
          </cell>
          <cell r="F88">
            <v>0</v>
          </cell>
          <cell r="I88">
            <v>0</v>
          </cell>
          <cell r="J88">
            <v>0</v>
          </cell>
        </row>
        <row r="90">
          <cell r="C90" t="str">
            <v>North American Type Annuities &amp; Pensions</v>
          </cell>
          <cell r="D90" t="str">
            <v>Mkt Val of Fixed Income Securities:</v>
          </cell>
          <cell r="G90" t="str">
            <v>Baseline</v>
          </cell>
          <cell r="I90" t="str">
            <v>Final</v>
          </cell>
          <cell r="J90" t="str">
            <v>Required</v>
          </cell>
        </row>
        <row r="91">
          <cell r="C91" t="str">
            <v>Non-Segregated (General Account) Annuities &amp; Pensions:</v>
          </cell>
          <cell r="D91" t="str">
            <v>Net Reserves</v>
          </cell>
          <cell r="E91" t="str">
            <v>Adjustment</v>
          </cell>
          <cell r="F91" t="str">
            <v xml:space="preserve">Total </v>
          </cell>
          <cell r="G91" t="str">
            <v>Risk Factor</v>
          </cell>
          <cell r="H91" t="str">
            <v>Adjustment</v>
          </cell>
          <cell r="I91" t="str">
            <v>Risk Factor</v>
          </cell>
          <cell r="J91" t="str">
            <v>Capital</v>
          </cell>
        </row>
        <row r="92">
          <cell r="B92">
            <v>11</v>
          </cell>
          <cell r="C92" t="str">
            <v>Not subject to Discretionary Withdrawal</v>
          </cell>
          <cell r="D92">
            <v>0</v>
          </cell>
          <cell r="E92">
            <v>0</v>
          </cell>
          <cell r="F92">
            <v>0</v>
          </cell>
          <cell r="G92">
            <v>7.4999999999999997E-3</v>
          </cell>
          <cell r="H92">
            <v>0</v>
          </cell>
          <cell r="I92">
            <v>7.4999999999999997E-3</v>
          </cell>
          <cell r="J92">
            <v>0</v>
          </cell>
        </row>
        <row r="93">
          <cell r="B93">
            <v>12</v>
          </cell>
          <cell r="C93" t="str">
            <v>Subject to Discretionary W/D with MVA</v>
          </cell>
          <cell r="D93">
            <v>0</v>
          </cell>
          <cell r="E93">
            <v>0</v>
          </cell>
          <cell r="F93">
            <v>0</v>
          </cell>
          <cell r="G93">
            <v>8.9999999999999993E-3</v>
          </cell>
          <cell r="H93">
            <v>0</v>
          </cell>
          <cell r="I93">
            <v>8.9999999999999993E-3</v>
          </cell>
          <cell r="J93">
            <v>0</v>
          </cell>
        </row>
        <row r="94">
          <cell r="B94">
            <v>13</v>
          </cell>
          <cell r="C94" t="str">
            <v>Subject to Discretionary W/D w/ Surrender Chgs from 1% to 3%</v>
          </cell>
          <cell r="D94">
            <v>0</v>
          </cell>
          <cell r="E94">
            <v>0</v>
          </cell>
          <cell r="F94">
            <v>0</v>
          </cell>
          <cell r="G94">
            <v>1.7999999999999999E-2</v>
          </cell>
          <cell r="H94">
            <v>0</v>
          </cell>
          <cell r="I94">
            <v>1.7999999999999999E-2</v>
          </cell>
          <cell r="J94">
            <v>0</v>
          </cell>
        </row>
        <row r="95">
          <cell r="B95">
            <v>14</v>
          </cell>
          <cell r="C95" t="str">
            <v>Subject to Discretionary W/D w/ Surrender Chg &gt;3%</v>
          </cell>
          <cell r="D95">
            <v>0</v>
          </cell>
          <cell r="E95">
            <v>0</v>
          </cell>
          <cell r="F95">
            <v>0</v>
          </cell>
          <cell r="G95">
            <v>1.4999999999999999E-2</v>
          </cell>
          <cell r="H95">
            <v>0</v>
          </cell>
          <cell r="I95">
            <v>1.4999999999999999E-2</v>
          </cell>
          <cell r="J95">
            <v>0</v>
          </cell>
        </row>
        <row r="96">
          <cell r="B96">
            <v>15</v>
          </cell>
          <cell r="C96" t="str">
            <v>Subject to Discretionary W/D w/ NO Surrender Chgs.</v>
          </cell>
          <cell r="D96">
            <v>0</v>
          </cell>
          <cell r="E96">
            <v>0</v>
          </cell>
          <cell r="F96">
            <v>0</v>
          </cell>
          <cell r="G96">
            <v>0.03</v>
          </cell>
          <cell r="H96">
            <v>0</v>
          </cell>
          <cell r="I96">
            <v>0.03</v>
          </cell>
          <cell r="J96">
            <v>0</v>
          </cell>
        </row>
        <row r="97">
          <cell r="B97">
            <v>16</v>
          </cell>
          <cell r="C97" t="str">
            <v>Total</v>
          </cell>
          <cell r="D97">
            <v>0</v>
          </cell>
          <cell r="E97">
            <v>0</v>
          </cell>
          <cell r="F97">
            <v>0</v>
          </cell>
          <cell r="I97">
            <v>0</v>
          </cell>
          <cell r="J97">
            <v>0</v>
          </cell>
        </row>
        <row r="99">
          <cell r="C99" t="str">
            <v>Segregated (Separate Account) Annuities &amp; Pensions:</v>
          </cell>
        </row>
        <row r="100">
          <cell r="B100">
            <v>17</v>
          </cell>
          <cell r="C100" t="str">
            <v>Not subject to Discretionary Withdrawal</v>
          </cell>
          <cell r="D100">
            <v>0</v>
          </cell>
          <cell r="E100">
            <v>0</v>
          </cell>
          <cell r="F100">
            <v>0</v>
          </cell>
          <cell r="G100">
            <v>7.4999999999999997E-3</v>
          </cell>
          <cell r="H100">
            <v>0</v>
          </cell>
          <cell r="I100">
            <v>7.4999999999999997E-3</v>
          </cell>
          <cell r="J100">
            <v>0</v>
          </cell>
        </row>
        <row r="101">
          <cell r="B101">
            <v>18</v>
          </cell>
          <cell r="C101" t="str">
            <v>Subject to Discretionary W/D with MVA</v>
          </cell>
          <cell r="D101">
            <v>0</v>
          </cell>
          <cell r="E101">
            <v>0</v>
          </cell>
          <cell r="F101">
            <v>0</v>
          </cell>
          <cell r="G101">
            <v>8.9999999999999993E-3</v>
          </cell>
          <cell r="H101">
            <v>0</v>
          </cell>
          <cell r="I101">
            <v>8.9999999999999993E-3</v>
          </cell>
          <cell r="J101">
            <v>0</v>
          </cell>
        </row>
        <row r="102">
          <cell r="B102">
            <v>19</v>
          </cell>
          <cell r="C102" t="str">
            <v>Subject to Discretionary W/D w/ Surrender Chgs from 1% to 3%</v>
          </cell>
          <cell r="D102">
            <v>0</v>
          </cell>
          <cell r="E102">
            <v>0</v>
          </cell>
          <cell r="F102">
            <v>0</v>
          </cell>
          <cell r="G102">
            <v>1.7999999999999999E-2</v>
          </cell>
          <cell r="H102">
            <v>0</v>
          </cell>
          <cell r="I102">
            <v>1.7999999999999999E-2</v>
          </cell>
          <cell r="J102">
            <v>0</v>
          </cell>
        </row>
        <row r="103">
          <cell r="B103">
            <v>20</v>
          </cell>
          <cell r="C103" t="str">
            <v>Subject to Discretionary W/D w/ Surrender Chg &gt;3%</v>
          </cell>
          <cell r="D103">
            <v>0</v>
          </cell>
          <cell r="E103">
            <v>0</v>
          </cell>
          <cell r="F103">
            <v>0</v>
          </cell>
          <cell r="G103">
            <v>1.4999999999999999E-2</v>
          </cell>
          <cell r="H103">
            <v>0</v>
          </cell>
          <cell r="I103">
            <v>1.4999999999999999E-2</v>
          </cell>
          <cell r="J103">
            <v>0</v>
          </cell>
        </row>
        <row r="104">
          <cell r="B104">
            <v>21</v>
          </cell>
          <cell r="C104" t="str">
            <v>Subject to Discretionary W/D w/ NO Surrender Chgs.</v>
          </cell>
          <cell r="D104">
            <v>0</v>
          </cell>
          <cell r="E104">
            <v>0</v>
          </cell>
          <cell r="F104">
            <v>0</v>
          </cell>
          <cell r="G104">
            <v>0.03</v>
          </cell>
          <cell r="H104">
            <v>0</v>
          </cell>
          <cell r="I104">
            <v>0.03</v>
          </cell>
          <cell r="J104">
            <v>0</v>
          </cell>
        </row>
        <row r="105">
          <cell r="B105">
            <v>22</v>
          </cell>
          <cell r="C105" t="str">
            <v>NO Interest Rate Guarantees</v>
          </cell>
          <cell r="D105">
            <v>0</v>
          </cell>
          <cell r="E105">
            <v>0</v>
          </cell>
          <cell r="F105">
            <v>0</v>
          </cell>
          <cell r="G105">
            <v>0</v>
          </cell>
          <cell r="H105">
            <v>0</v>
          </cell>
          <cell r="I105">
            <v>0</v>
          </cell>
          <cell r="J105">
            <v>0</v>
          </cell>
        </row>
        <row r="106">
          <cell r="B106">
            <v>23</v>
          </cell>
          <cell r="C106" t="str">
            <v>Total</v>
          </cell>
          <cell r="D106">
            <v>0</v>
          </cell>
          <cell r="E106">
            <v>0</v>
          </cell>
          <cell r="F106">
            <v>0</v>
          </cell>
          <cell r="I106">
            <v>0</v>
          </cell>
          <cell r="J106">
            <v>0</v>
          </cell>
        </row>
        <row r="108">
          <cell r="D108" t="str">
            <v>Mkt Val of Fixed Income Securities:</v>
          </cell>
          <cell r="G108" t="str">
            <v>Baseline</v>
          </cell>
          <cell r="I108" t="str">
            <v>Final</v>
          </cell>
          <cell r="J108" t="str">
            <v>Required</v>
          </cell>
        </row>
        <row r="109">
          <cell r="C109" t="str">
            <v>Protection Products</v>
          </cell>
          <cell r="D109" t="str">
            <v>Net Reserves</v>
          </cell>
          <cell r="E109" t="str">
            <v>Adjustment</v>
          </cell>
          <cell r="F109" t="str">
            <v xml:space="preserve">Total </v>
          </cell>
          <cell r="G109" t="str">
            <v>Risk Factor</v>
          </cell>
          <cell r="H109" t="str">
            <v>Adjustment</v>
          </cell>
          <cell r="I109" t="str">
            <v>Risk Factor</v>
          </cell>
          <cell r="J109" t="str">
            <v>Capital</v>
          </cell>
        </row>
        <row r="110">
          <cell r="B110">
            <v>24</v>
          </cell>
          <cell r="C110" t="str">
            <v>Life Insurance</v>
          </cell>
          <cell r="D110">
            <v>0</v>
          </cell>
          <cell r="E110">
            <v>0</v>
          </cell>
          <cell r="F110">
            <v>0</v>
          </cell>
          <cell r="G110">
            <v>5.0000000000000001E-3</v>
          </cell>
          <cell r="H110">
            <v>0</v>
          </cell>
          <cell r="I110">
            <v>5.0000000000000001E-3</v>
          </cell>
          <cell r="J110">
            <v>0</v>
          </cell>
        </row>
        <row r="111">
          <cell r="B111">
            <v>26</v>
          </cell>
          <cell r="C111" t="str">
            <v>Policy Loans</v>
          </cell>
          <cell r="D111">
            <v>0</v>
          </cell>
          <cell r="E111">
            <v>0</v>
          </cell>
          <cell r="F111">
            <v>0</v>
          </cell>
          <cell r="G111">
            <v>5.0000000000000001E-3</v>
          </cell>
          <cell r="H111">
            <v>0</v>
          </cell>
          <cell r="I111">
            <v>5.0000000000000001E-3</v>
          </cell>
          <cell r="J111">
            <v>0</v>
          </cell>
        </row>
        <row r="112">
          <cell r="B112">
            <v>27</v>
          </cell>
          <cell r="C112" t="str">
            <v>Total</v>
          </cell>
          <cell r="D112">
            <v>0</v>
          </cell>
          <cell r="E112">
            <v>0</v>
          </cell>
          <cell r="F112">
            <v>0</v>
          </cell>
          <cell r="I112">
            <v>0</v>
          </cell>
          <cell r="J112">
            <v>0</v>
          </cell>
        </row>
        <row r="114">
          <cell r="I114" t="str">
            <v xml:space="preserve">PML </v>
          </cell>
          <cell r="J114" t="str">
            <v>Adjusted</v>
          </cell>
        </row>
        <row r="115">
          <cell r="C115" t="str">
            <v>Property/Casualty Interest Rate Risk</v>
          </cell>
          <cell r="D115" t="str">
            <v>Estimated</v>
          </cell>
          <cell r="E115" t="str">
            <v xml:space="preserve">Market   </v>
          </cell>
          <cell r="H115" t="str">
            <v>Required</v>
          </cell>
          <cell r="I115" t="str">
            <v>to Liquid</v>
          </cell>
          <cell r="J115" t="str">
            <v>Required</v>
          </cell>
        </row>
        <row r="116">
          <cell r="C116" t="str">
            <v>Fixed Income Security</v>
          </cell>
          <cell r="D116" t="str">
            <v>Duration</v>
          </cell>
          <cell r="E116" t="str">
            <v xml:space="preserve">  Value   </v>
          </cell>
          <cell r="F116" t="str">
            <v>Adjustment</v>
          </cell>
          <cell r="G116" t="str">
            <v xml:space="preserve">Total  </v>
          </cell>
          <cell r="H116" t="str">
            <v>Capital (A)</v>
          </cell>
          <cell r="I116" t="str">
            <v>Assets</v>
          </cell>
          <cell r="J116" t="str">
            <v>Capital (B)</v>
          </cell>
        </row>
        <row r="117">
          <cell r="B117">
            <v>28</v>
          </cell>
          <cell r="C117" t="str">
            <v>Bonds</v>
          </cell>
          <cell r="D117">
            <v>5</v>
          </cell>
          <cell r="E117">
            <v>0</v>
          </cell>
          <cell r="F117">
            <v>0</v>
          </cell>
          <cell r="G117">
            <v>0</v>
          </cell>
          <cell r="H117">
            <v>0</v>
          </cell>
          <cell r="I117">
            <v>0</v>
          </cell>
          <cell r="J117">
            <v>0</v>
          </cell>
        </row>
        <row r="118">
          <cell r="B118">
            <v>29</v>
          </cell>
          <cell r="C118" t="str">
            <v>Preferred Stocks</v>
          </cell>
          <cell r="D118">
            <v>10</v>
          </cell>
          <cell r="E118">
            <v>0</v>
          </cell>
          <cell r="F118">
            <v>0</v>
          </cell>
          <cell r="G118">
            <v>0</v>
          </cell>
          <cell r="H118">
            <v>0</v>
          </cell>
          <cell r="I118">
            <v>0</v>
          </cell>
          <cell r="J118">
            <v>0</v>
          </cell>
        </row>
        <row r="119">
          <cell r="B119">
            <v>30</v>
          </cell>
          <cell r="C119" t="str">
            <v>Mortgage Loans</v>
          </cell>
          <cell r="D119">
            <v>7</v>
          </cell>
          <cell r="E119">
            <v>0</v>
          </cell>
          <cell r="F119">
            <v>0</v>
          </cell>
          <cell r="G119">
            <v>0</v>
          </cell>
          <cell r="H119">
            <v>0</v>
          </cell>
          <cell r="I119">
            <v>0</v>
          </cell>
          <cell r="J119">
            <v>0</v>
          </cell>
        </row>
        <row r="120">
          <cell r="B120">
            <v>31</v>
          </cell>
          <cell r="C120" t="str">
            <v>Total</v>
          </cell>
          <cell r="E120">
            <v>0</v>
          </cell>
          <cell r="F120">
            <v>0</v>
          </cell>
          <cell r="G120">
            <v>0</v>
          </cell>
          <cell r="H120">
            <v>0</v>
          </cell>
          <cell r="J120">
            <v>0</v>
          </cell>
        </row>
        <row r="122">
          <cell r="B122">
            <v>32</v>
          </cell>
          <cell r="C122" t="str">
            <v>Total Indicated Interest Rate Risk Required Capital</v>
          </cell>
          <cell r="J122">
            <v>0</v>
          </cell>
        </row>
        <row r="124">
          <cell r="B124">
            <v>33</v>
          </cell>
          <cell r="C124" t="str">
            <v>Adjustment to Required Capital</v>
          </cell>
          <cell r="J124">
            <v>0</v>
          </cell>
        </row>
        <row r="126">
          <cell r="B126">
            <v>34</v>
          </cell>
          <cell r="C126" t="str">
            <v>Total Interest Rate Risk Required Capital (Selected)</v>
          </cell>
          <cell r="J126">
            <v>0</v>
          </cell>
          <cell r="K126" t="str">
            <v xml:space="preserve"> =(B3)</v>
          </cell>
        </row>
        <row r="128">
          <cell r="B128">
            <v>35</v>
          </cell>
          <cell r="C128" t="str">
            <v>Catastrophe Gross PML</v>
          </cell>
          <cell r="D128">
            <v>0</v>
          </cell>
          <cell r="E128" t="str">
            <v>standard</v>
          </cell>
          <cell r="F128" t="str">
            <v>1st event is 1/250 EQ</v>
          </cell>
        </row>
        <row r="129">
          <cell r="B129">
            <v>36</v>
          </cell>
          <cell r="C129" t="str">
            <v>Available Fixed Income Assets</v>
          </cell>
          <cell r="D129">
            <v>0</v>
          </cell>
        </row>
        <row r="130">
          <cell r="B130">
            <v>37</v>
          </cell>
          <cell r="C130" t="str">
            <v>Available Liquid Assets</v>
          </cell>
          <cell r="D130">
            <v>0</v>
          </cell>
        </row>
        <row r="131">
          <cell r="B131">
            <v>38</v>
          </cell>
          <cell r="C131" t="str">
            <v>Percentage</v>
          </cell>
          <cell r="D131">
            <v>0</v>
          </cell>
        </row>
        <row r="133">
          <cell r="C133" t="str">
            <v>Notes:</v>
          </cell>
        </row>
        <row r="134">
          <cell r="B134">
            <v>39</v>
          </cell>
          <cell r="C134" t="str">
            <v>(A) - Reflects the following increase in interest rates…………………………..</v>
          </cell>
          <cell r="D134">
            <v>1.2E-2</v>
          </cell>
        </row>
        <row r="135">
          <cell r="B135">
            <v>40</v>
          </cell>
          <cell r="C135" t="str">
            <v>(B) - Adjusted for Gross PML as percent of liquid assets</v>
          </cell>
        </row>
        <row r="138">
          <cell r="B138" t="str">
            <v>Company:</v>
          </cell>
          <cell r="C138" t="str">
            <v>XYZ Sample</v>
          </cell>
          <cell r="E138" t="str">
            <v>Currency:</v>
          </cell>
          <cell r="F138" t="str">
            <v>Euros</v>
          </cell>
        </row>
        <row r="139">
          <cell r="B139" t="str">
            <v>AMB #:</v>
          </cell>
          <cell r="C139" t="str">
            <v>99999</v>
          </cell>
          <cell r="E139" t="str">
            <v>Denomination:</v>
          </cell>
          <cell r="F139" t="str">
            <v>(000)s</v>
          </cell>
          <cell r="K139" t="str">
            <v xml:space="preserve">Page 19 </v>
          </cell>
        </row>
        <row r="140">
          <cell r="B140" t="str">
            <v>Analyst:</v>
          </cell>
          <cell r="C140" t="str">
            <v xml:space="preserve"> </v>
          </cell>
        </row>
        <row r="141">
          <cell r="E141" t="str">
            <v>INTEREST RATE RISK</v>
          </cell>
        </row>
        <row r="142">
          <cell r="D142" t="str">
            <v>1 yr or less</v>
          </cell>
          <cell r="E142">
            <v>40543</v>
          </cell>
        </row>
        <row r="143">
          <cell r="C143" t="str">
            <v>European Type Endowments &amp; Annuities</v>
          </cell>
          <cell r="D143" t="str">
            <v>Mkt Val of Fixed Income Securities:</v>
          </cell>
          <cell r="G143" t="str">
            <v>Baseline</v>
          </cell>
          <cell r="I143" t="str">
            <v>Final</v>
          </cell>
          <cell r="J143" t="str">
            <v>Required</v>
          </cell>
        </row>
        <row r="144">
          <cell r="C144" t="str">
            <v>Endowments</v>
          </cell>
          <cell r="D144" t="str">
            <v>Net Reserves</v>
          </cell>
          <cell r="E144" t="str">
            <v>Adjustment</v>
          </cell>
          <cell r="F144" t="str">
            <v xml:space="preserve">Total </v>
          </cell>
          <cell r="G144" t="str">
            <v>Risk Factor</v>
          </cell>
          <cell r="H144" t="str">
            <v>Adjustment</v>
          </cell>
          <cell r="I144" t="str">
            <v>Risk Factor</v>
          </cell>
          <cell r="J144" t="str">
            <v>Capital</v>
          </cell>
          <cell r="K144" t="str">
            <v>Explanation  of Adjustments</v>
          </cell>
        </row>
        <row r="145">
          <cell r="B145">
            <v>1</v>
          </cell>
          <cell r="C145" t="str">
            <v>Unit Linked - Not Guaranteed</v>
          </cell>
          <cell r="D145">
            <v>0</v>
          </cell>
          <cell r="E145">
            <v>0</v>
          </cell>
          <cell r="F145">
            <v>0</v>
          </cell>
          <cell r="G145">
            <v>5.0000000000000001E-3</v>
          </cell>
          <cell r="H145">
            <v>0</v>
          </cell>
          <cell r="I145">
            <v>5.0000000000000001E-3</v>
          </cell>
          <cell r="J145">
            <v>0</v>
          </cell>
        </row>
        <row r="146">
          <cell r="B146">
            <v>2</v>
          </cell>
          <cell r="C146" t="str">
            <v>Guarantee less than 1%</v>
          </cell>
          <cell r="D146">
            <v>0</v>
          </cell>
          <cell r="E146">
            <v>0</v>
          </cell>
          <cell r="F146">
            <v>0</v>
          </cell>
          <cell r="G146">
            <v>7.4999999999999997E-3</v>
          </cell>
          <cell r="H146">
            <v>0</v>
          </cell>
          <cell r="I146">
            <v>7.4999999999999997E-3</v>
          </cell>
          <cell r="J146">
            <v>0</v>
          </cell>
        </row>
        <row r="147">
          <cell r="B147">
            <v>3</v>
          </cell>
          <cell r="C147" t="str">
            <v>Guarantee between 1% and 5%</v>
          </cell>
          <cell r="D147">
            <v>0</v>
          </cell>
          <cell r="E147">
            <v>0</v>
          </cell>
          <cell r="F147">
            <v>0</v>
          </cell>
          <cell r="G147">
            <v>0.01</v>
          </cell>
          <cell r="H147">
            <v>0</v>
          </cell>
          <cell r="I147">
            <v>0.01</v>
          </cell>
          <cell r="J147">
            <v>0</v>
          </cell>
        </row>
        <row r="148">
          <cell r="B148">
            <v>4</v>
          </cell>
          <cell r="C148" t="str">
            <v>Guarantee over 5%</v>
          </cell>
          <cell r="D148">
            <v>0</v>
          </cell>
          <cell r="E148">
            <v>0</v>
          </cell>
          <cell r="F148">
            <v>0</v>
          </cell>
          <cell r="G148">
            <v>0.02</v>
          </cell>
          <cell r="H148">
            <v>0</v>
          </cell>
          <cell r="I148">
            <v>0.02</v>
          </cell>
          <cell r="J148">
            <v>0</v>
          </cell>
        </row>
        <row r="149">
          <cell r="B149">
            <v>5</v>
          </cell>
          <cell r="C149" t="str">
            <v>Total</v>
          </cell>
          <cell r="D149">
            <v>0</v>
          </cell>
          <cell r="E149">
            <v>0</v>
          </cell>
          <cell r="F149">
            <v>0</v>
          </cell>
          <cell r="I149">
            <v>0</v>
          </cell>
          <cell r="J149">
            <v>0</v>
          </cell>
        </row>
        <row r="151">
          <cell r="C151" t="str">
            <v>Annuities</v>
          </cell>
        </row>
        <row r="152">
          <cell r="B152">
            <v>6</v>
          </cell>
          <cell r="C152" t="str">
            <v>Fixed - Immediate</v>
          </cell>
          <cell r="D152">
            <v>0</v>
          </cell>
          <cell r="E152">
            <v>0</v>
          </cell>
          <cell r="F152">
            <v>0</v>
          </cell>
          <cell r="G152">
            <v>7.4999999999999997E-3</v>
          </cell>
          <cell r="H152">
            <v>0</v>
          </cell>
          <cell r="I152">
            <v>7.4999999999999997E-3</v>
          </cell>
          <cell r="J152">
            <v>0</v>
          </cell>
        </row>
        <row r="153">
          <cell r="B153">
            <v>7</v>
          </cell>
          <cell r="C153" t="str">
            <v>Fixed - Deferred - 5 years or less outstanding</v>
          </cell>
          <cell r="D153">
            <v>0</v>
          </cell>
          <cell r="E153">
            <v>0</v>
          </cell>
          <cell r="F153">
            <v>0</v>
          </cell>
          <cell r="G153">
            <v>0.02</v>
          </cell>
          <cell r="H153">
            <v>0</v>
          </cell>
          <cell r="I153">
            <v>0.02</v>
          </cell>
          <cell r="J153">
            <v>0</v>
          </cell>
        </row>
        <row r="154">
          <cell r="B154">
            <v>8</v>
          </cell>
          <cell r="C154" t="str">
            <v>Fixed - Deferred - over 5 years outstanding</v>
          </cell>
          <cell r="D154">
            <v>0</v>
          </cell>
          <cell r="E154">
            <v>0</v>
          </cell>
          <cell r="F154">
            <v>0</v>
          </cell>
          <cell r="G154">
            <v>1.4999999999999999E-2</v>
          </cell>
          <cell r="H154">
            <v>0</v>
          </cell>
          <cell r="I154">
            <v>1.4999999999999999E-2</v>
          </cell>
          <cell r="J154">
            <v>0</v>
          </cell>
        </row>
        <row r="155">
          <cell r="B155">
            <v>9</v>
          </cell>
          <cell r="C155" t="str">
            <v>Variable</v>
          </cell>
          <cell r="D155">
            <v>0</v>
          </cell>
          <cell r="E155">
            <v>0</v>
          </cell>
          <cell r="F155">
            <v>0</v>
          </cell>
          <cell r="G155">
            <v>7.4999999999999997E-3</v>
          </cell>
          <cell r="H155">
            <v>0</v>
          </cell>
          <cell r="I155">
            <v>7.4999999999999997E-3</v>
          </cell>
          <cell r="J155">
            <v>0</v>
          </cell>
        </row>
        <row r="156">
          <cell r="B156">
            <v>10</v>
          </cell>
          <cell r="C156" t="str">
            <v>Total</v>
          </cell>
          <cell r="D156">
            <v>0</v>
          </cell>
          <cell r="E156">
            <v>0</v>
          </cell>
          <cell r="F156">
            <v>0</v>
          </cell>
          <cell r="I156">
            <v>0</v>
          </cell>
          <cell r="J156">
            <v>0</v>
          </cell>
        </row>
        <row r="158">
          <cell r="C158" t="str">
            <v>North American Type Annuities &amp; Pensions</v>
          </cell>
          <cell r="D158" t="str">
            <v>Mkt Val of Fixed Income Securities:</v>
          </cell>
          <cell r="G158" t="str">
            <v>Baseline</v>
          </cell>
          <cell r="I158" t="str">
            <v>Final</v>
          </cell>
          <cell r="J158" t="str">
            <v>Required</v>
          </cell>
        </row>
        <row r="159">
          <cell r="C159" t="str">
            <v>Non-Segregated (General Account) Annuities &amp; Pensions:</v>
          </cell>
          <cell r="D159" t="str">
            <v>Net Reserves</v>
          </cell>
          <cell r="E159" t="str">
            <v>Adjustment</v>
          </cell>
          <cell r="F159" t="str">
            <v xml:space="preserve">Total </v>
          </cell>
          <cell r="G159" t="str">
            <v>Risk Factor</v>
          </cell>
          <cell r="H159" t="str">
            <v>Adjustment</v>
          </cell>
          <cell r="I159" t="str">
            <v>Risk Factor</v>
          </cell>
          <cell r="J159" t="str">
            <v>Capital</v>
          </cell>
        </row>
        <row r="160">
          <cell r="B160">
            <v>11</v>
          </cell>
          <cell r="C160" t="str">
            <v>Not subject to Discretionary Withdrawal</v>
          </cell>
          <cell r="D160">
            <v>0</v>
          </cell>
          <cell r="E160">
            <v>0</v>
          </cell>
          <cell r="F160">
            <v>0</v>
          </cell>
          <cell r="G160">
            <v>7.4999999999999997E-3</v>
          </cell>
          <cell r="H160">
            <v>0</v>
          </cell>
          <cell r="I160">
            <v>7.4999999999999997E-3</v>
          </cell>
          <cell r="J160">
            <v>0</v>
          </cell>
        </row>
        <row r="161">
          <cell r="B161">
            <v>12</v>
          </cell>
          <cell r="C161" t="str">
            <v>Subject to Discretionary W/D with MVA</v>
          </cell>
          <cell r="D161">
            <v>0</v>
          </cell>
          <cell r="E161">
            <v>0</v>
          </cell>
          <cell r="F161">
            <v>0</v>
          </cell>
          <cell r="G161">
            <v>8.9999999999999993E-3</v>
          </cell>
          <cell r="H161">
            <v>0</v>
          </cell>
          <cell r="I161">
            <v>8.9999999999999993E-3</v>
          </cell>
          <cell r="J161">
            <v>0</v>
          </cell>
        </row>
        <row r="162">
          <cell r="B162">
            <v>13</v>
          </cell>
          <cell r="C162" t="str">
            <v>Subject to Discretionary W/D w/ Surrender Chgs from 1% to 3%</v>
          </cell>
          <cell r="D162">
            <v>0</v>
          </cell>
          <cell r="E162">
            <v>0</v>
          </cell>
          <cell r="F162">
            <v>0</v>
          </cell>
          <cell r="G162">
            <v>1.7999999999999999E-2</v>
          </cell>
          <cell r="H162">
            <v>0</v>
          </cell>
          <cell r="I162">
            <v>1.7999999999999999E-2</v>
          </cell>
          <cell r="J162">
            <v>0</v>
          </cell>
        </row>
        <row r="163">
          <cell r="B163">
            <v>14</v>
          </cell>
          <cell r="C163" t="str">
            <v>Subject to Discretionary W/D w/ Surrender Chg &gt;3%</v>
          </cell>
          <cell r="D163">
            <v>0</v>
          </cell>
          <cell r="E163">
            <v>0</v>
          </cell>
          <cell r="F163">
            <v>0</v>
          </cell>
          <cell r="G163">
            <v>1.4999999999999999E-2</v>
          </cell>
          <cell r="H163">
            <v>0</v>
          </cell>
          <cell r="I163">
            <v>1.4999999999999999E-2</v>
          </cell>
          <cell r="J163">
            <v>0</v>
          </cell>
        </row>
        <row r="164">
          <cell r="B164">
            <v>15</v>
          </cell>
          <cell r="C164" t="str">
            <v>Subject to Discretionary W/D w/ NO Surrender Chgs.</v>
          </cell>
          <cell r="D164">
            <v>0</v>
          </cell>
          <cell r="E164">
            <v>0</v>
          </cell>
          <cell r="F164">
            <v>0</v>
          </cell>
          <cell r="G164">
            <v>0.03</v>
          </cell>
          <cell r="H164">
            <v>0</v>
          </cell>
          <cell r="I164">
            <v>0.03</v>
          </cell>
          <cell r="J164">
            <v>0</v>
          </cell>
        </row>
        <row r="165">
          <cell r="B165">
            <v>16</v>
          </cell>
          <cell r="C165" t="str">
            <v>Total</v>
          </cell>
          <cell r="D165">
            <v>0</v>
          </cell>
          <cell r="E165">
            <v>0</v>
          </cell>
          <cell r="F165">
            <v>0</v>
          </cell>
          <cell r="I165">
            <v>0</v>
          </cell>
          <cell r="J165">
            <v>0</v>
          </cell>
        </row>
        <row r="167">
          <cell r="C167" t="str">
            <v>Segregated (Separate Account) Annuities &amp; Pensions:</v>
          </cell>
        </row>
        <row r="168">
          <cell r="B168">
            <v>17</v>
          </cell>
          <cell r="C168" t="str">
            <v>Not subject to Discretionary Withdrawal</v>
          </cell>
          <cell r="D168">
            <v>0</v>
          </cell>
          <cell r="E168">
            <v>0</v>
          </cell>
          <cell r="F168">
            <v>0</v>
          </cell>
          <cell r="G168">
            <v>7.4999999999999997E-3</v>
          </cell>
          <cell r="H168">
            <v>0</v>
          </cell>
          <cell r="I168">
            <v>7.4999999999999997E-3</v>
          </cell>
          <cell r="J168">
            <v>0</v>
          </cell>
        </row>
        <row r="169">
          <cell r="B169">
            <v>18</v>
          </cell>
          <cell r="C169" t="str">
            <v>Subject to Discretionary W/D with MVA</v>
          </cell>
          <cell r="D169">
            <v>0</v>
          </cell>
          <cell r="E169">
            <v>0</v>
          </cell>
          <cell r="F169">
            <v>0</v>
          </cell>
          <cell r="G169">
            <v>8.9999999999999993E-3</v>
          </cell>
          <cell r="H169">
            <v>0</v>
          </cell>
          <cell r="I169">
            <v>8.9999999999999993E-3</v>
          </cell>
          <cell r="J169">
            <v>0</v>
          </cell>
        </row>
        <row r="170">
          <cell r="B170">
            <v>19</v>
          </cell>
          <cell r="C170" t="str">
            <v>Subject to Discretionary W/D w/ Surrender Chgs from 1% to 3%</v>
          </cell>
          <cell r="D170">
            <v>0</v>
          </cell>
          <cell r="E170">
            <v>0</v>
          </cell>
          <cell r="F170">
            <v>0</v>
          </cell>
          <cell r="G170">
            <v>1.7999999999999999E-2</v>
          </cell>
          <cell r="H170">
            <v>0</v>
          </cell>
          <cell r="I170">
            <v>1.7999999999999999E-2</v>
          </cell>
          <cell r="J170">
            <v>0</v>
          </cell>
        </row>
        <row r="171">
          <cell r="B171">
            <v>20</v>
          </cell>
          <cell r="C171" t="str">
            <v>Subject to Discretionary W/D w/ Surrender Chg &gt;3%</v>
          </cell>
          <cell r="D171">
            <v>0</v>
          </cell>
          <cell r="E171">
            <v>0</v>
          </cell>
          <cell r="F171">
            <v>0</v>
          </cell>
          <cell r="G171">
            <v>1.4999999999999999E-2</v>
          </cell>
          <cell r="H171">
            <v>0</v>
          </cell>
          <cell r="I171">
            <v>1.4999999999999999E-2</v>
          </cell>
          <cell r="J171">
            <v>0</v>
          </cell>
        </row>
        <row r="172">
          <cell r="B172">
            <v>21</v>
          </cell>
          <cell r="C172" t="str">
            <v>Subject to Discretionary W/D w/ NO Surrender Chgs.</v>
          </cell>
          <cell r="D172">
            <v>0</v>
          </cell>
          <cell r="E172">
            <v>0</v>
          </cell>
          <cell r="F172">
            <v>0</v>
          </cell>
          <cell r="G172">
            <v>0.03</v>
          </cell>
          <cell r="H172">
            <v>0</v>
          </cell>
          <cell r="I172">
            <v>0.03</v>
          </cell>
          <cell r="J172">
            <v>0</v>
          </cell>
        </row>
        <row r="173">
          <cell r="B173">
            <v>22</v>
          </cell>
          <cell r="C173" t="str">
            <v>NO Interest Rate Guarantees</v>
          </cell>
          <cell r="D173">
            <v>0</v>
          </cell>
          <cell r="E173">
            <v>0</v>
          </cell>
          <cell r="F173">
            <v>0</v>
          </cell>
          <cell r="G173">
            <v>0</v>
          </cell>
          <cell r="H173">
            <v>0</v>
          </cell>
          <cell r="I173">
            <v>0</v>
          </cell>
          <cell r="J173">
            <v>0</v>
          </cell>
        </row>
        <row r="174">
          <cell r="B174">
            <v>23</v>
          </cell>
          <cell r="C174" t="str">
            <v>Total</v>
          </cell>
          <cell r="D174">
            <v>0</v>
          </cell>
          <cell r="E174">
            <v>0</v>
          </cell>
          <cell r="F174">
            <v>0</v>
          </cell>
          <cell r="I174">
            <v>0</v>
          </cell>
          <cell r="J174">
            <v>0</v>
          </cell>
        </row>
        <row r="176">
          <cell r="D176" t="str">
            <v>Mkt Val of Fixed Income Securities:</v>
          </cell>
          <cell r="G176" t="str">
            <v>Baseline</v>
          </cell>
          <cell r="I176" t="str">
            <v>Final</v>
          </cell>
          <cell r="J176" t="str">
            <v>Required</v>
          </cell>
        </row>
        <row r="177">
          <cell r="C177" t="str">
            <v>Protection Products</v>
          </cell>
          <cell r="D177" t="str">
            <v>Net Reserves</v>
          </cell>
          <cell r="E177" t="str">
            <v>Adjustment</v>
          </cell>
          <cell r="F177" t="str">
            <v xml:space="preserve">Total </v>
          </cell>
          <cell r="G177" t="str">
            <v>Risk Factor</v>
          </cell>
          <cell r="H177" t="str">
            <v>Adjustment</v>
          </cell>
          <cell r="I177" t="str">
            <v>Risk Factor</v>
          </cell>
          <cell r="J177" t="str">
            <v>Capital</v>
          </cell>
        </row>
        <row r="178">
          <cell r="B178">
            <v>24</v>
          </cell>
          <cell r="C178" t="str">
            <v>Life Insurance</v>
          </cell>
          <cell r="D178">
            <v>0</v>
          </cell>
          <cell r="E178">
            <v>0</v>
          </cell>
          <cell r="F178">
            <v>0</v>
          </cell>
          <cell r="G178">
            <v>5.0000000000000001E-3</v>
          </cell>
          <cell r="H178">
            <v>0</v>
          </cell>
          <cell r="I178">
            <v>5.0000000000000001E-3</v>
          </cell>
          <cell r="J178">
            <v>0</v>
          </cell>
        </row>
        <row r="179">
          <cell r="B179">
            <v>26</v>
          </cell>
          <cell r="C179" t="str">
            <v>Policy Loans</v>
          </cell>
          <cell r="D179">
            <v>0</v>
          </cell>
          <cell r="E179">
            <v>0</v>
          </cell>
          <cell r="F179">
            <v>0</v>
          </cell>
          <cell r="G179">
            <v>5.0000000000000001E-3</v>
          </cell>
          <cell r="H179">
            <v>0</v>
          </cell>
          <cell r="I179">
            <v>5.0000000000000001E-3</v>
          </cell>
          <cell r="J179">
            <v>0</v>
          </cell>
        </row>
        <row r="180">
          <cell r="B180">
            <v>27</v>
          </cell>
          <cell r="C180" t="str">
            <v>Total</v>
          </cell>
          <cell r="D180">
            <v>0</v>
          </cell>
          <cell r="E180">
            <v>0</v>
          </cell>
          <cell r="F180">
            <v>0</v>
          </cell>
          <cell r="I180">
            <v>0</v>
          </cell>
          <cell r="J180">
            <v>0</v>
          </cell>
        </row>
        <row r="182">
          <cell r="I182" t="str">
            <v xml:space="preserve">PML </v>
          </cell>
          <cell r="J182" t="str">
            <v>Adjusted</v>
          </cell>
        </row>
        <row r="183">
          <cell r="C183" t="str">
            <v>Property/Casualty Interest Rate Risk</v>
          </cell>
          <cell r="D183" t="str">
            <v>Estimated</v>
          </cell>
          <cell r="E183" t="str">
            <v xml:space="preserve">Market   </v>
          </cell>
          <cell r="H183" t="str">
            <v>Required</v>
          </cell>
          <cell r="I183" t="str">
            <v>to Liquid</v>
          </cell>
          <cell r="J183" t="str">
            <v>Required</v>
          </cell>
        </row>
        <row r="184">
          <cell r="C184" t="str">
            <v>Fixed Income Security</v>
          </cell>
          <cell r="D184" t="str">
            <v>Duration</v>
          </cell>
          <cell r="E184" t="str">
            <v xml:space="preserve">  Value   </v>
          </cell>
          <cell r="F184" t="str">
            <v>Adjustment</v>
          </cell>
          <cell r="G184" t="str">
            <v xml:space="preserve">Total  </v>
          </cell>
          <cell r="H184" t="str">
            <v>Capital (A)</v>
          </cell>
          <cell r="I184" t="str">
            <v>Assets</v>
          </cell>
          <cell r="J184" t="str">
            <v>Capital (B)</v>
          </cell>
        </row>
        <row r="185">
          <cell r="B185">
            <v>28</v>
          </cell>
          <cell r="C185" t="str">
            <v>Bonds</v>
          </cell>
          <cell r="D185">
            <v>5</v>
          </cell>
          <cell r="E185">
            <v>0</v>
          </cell>
          <cell r="F185">
            <v>0</v>
          </cell>
          <cell r="G185">
            <v>0</v>
          </cell>
          <cell r="H185">
            <v>0</v>
          </cell>
          <cell r="I185">
            <v>0</v>
          </cell>
          <cell r="J185">
            <v>0</v>
          </cell>
        </row>
        <row r="186">
          <cell r="B186">
            <v>29</v>
          </cell>
          <cell r="C186" t="str">
            <v>Preferred Stocks</v>
          </cell>
          <cell r="D186">
            <v>10</v>
          </cell>
          <cell r="E186">
            <v>0</v>
          </cell>
          <cell r="F186">
            <v>0</v>
          </cell>
          <cell r="G186">
            <v>0</v>
          </cell>
          <cell r="H186">
            <v>0</v>
          </cell>
          <cell r="I186">
            <v>0</v>
          </cell>
          <cell r="J186">
            <v>0</v>
          </cell>
        </row>
        <row r="187">
          <cell r="B187">
            <v>30</v>
          </cell>
          <cell r="C187" t="str">
            <v>Mortgage Loans</v>
          </cell>
          <cell r="D187">
            <v>7</v>
          </cell>
          <cell r="E187">
            <v>0</v>
          </cell>
          <cell r="F187">
            <v>0</v>
          </cell>
          <cell r="G187">
            <v>0</v>
          </cell>
          <cell r="H187">
            <v>0</v>
          </cell>
          <cell r="I187">
            <v>0</v>
          </cell>
          <cell r="J187">
            <v>0</v>
          </cell>
        </row>
        <row r="188">
          <cell r="B188">
            <v>31</v>
          </cell>
          <cell r="C188" t="str">
            <v>Total</v>
          </cell>
          <cell r="E188">
            <v>0</v>
          </cell>
          <cell r="F188">
            <v>0</v>
          </cell>
          <cell r="G188">
            <v>0</v>
          </cell>
          <cell r="H188">
            <v>0</v>
          </cell>
          <cell r="J188">
            <v>0</v>
          </cell>
        </row>
        <row r="190">
          <cell r="B190">
            <v>32</v>
          </cell>
          <cell r="C190" t="str">
            <v>Total Indicated Interest Rate Risk Required Capital</v>
          </cell>
          <cell r="J190">
            <v>0</v>
          </cell>
        </row>
        <row r="192">
          <cell r="B192">
            <v>33</v>
          </cell>
          <cell r="C192" t="str">
            <v>Adjustment to Required Capital</v>
          </cell>
          <cell r="J192">
            <v>0</v>
          </cell>
        </row>
        <row r="194">
          <cell r="B194">
            <v>34</v>
          </cell>
          <cell r="C194" t="str">
            <v>Total Interest Rate Risk Required Capital (Selected)</v>
          </cell>
          <cell r="J194">
            <v>0</v>
          </cell>
          <cell r="K194" t="str">
            <v xml:space="preserve"> =(B3)</v>
          </cell>
        </row>
        <row r="196">
          <cell r="B196">
            <v>35</v>
          </cell>
          <cell r="C196" t="str">
            <v>Catastrophe Gross PML</v>
          </cell>
          <cell r="D196">
            <v>0</v>
          </cell>
          <cell r="E196" t="str">
            <v>standard</v>
          </cell>
          <cell r="F196" t="str">
            <v>1st event is 1/250 EQ</v>
          </cell>
        </row>
        <row r="197">
          <cell r="B197">
            <v>36</v>
          </cell>
          <cell r="C197" t="str">
            <v>Available Fixed Income Assets</v>
          </cell>
          <cell r="D197">
            <v>0</v>
          </cell>
        </row>
        <row r="198">
          <cell r="B198">
            <v>37</v>
          </cell>
          <cell r="C198" t="str">
            <v>Available Liquid Assets</v>
          </cell>
          <cell r="D198">
            <v>0</v>
          </cell>
        </row>
        <row r="199">
          <cell r="B199">
            <v>38</v>
          </cell>
          <cell r="C199" t="str">
            <v>Percentage</v>
          </cell>
          <cell r="D199">
            <v>0</v>
          </cell>
        </row>
        <row r="201">
          <cell r="C201" t="str">
            <v>Notes:</v>
          </cell>
        </row>
        <row r="202">
          <cell r="B202">
            <v>39</v>
          </cell>
          <cell r="C202" t="str">
            <v>(A) - Reflects the following increase in interest rates…………………………..</v>
          </cell>
          <cell r="D202">
            <v>1.2E-2</v>
          </cell>
        </row>
        <row r="203">
          <cell r="B203">
            <v>40</v>
          </cell>
          <cell r="C203" t="str">
            <v>(B) - Adjusted for Gross PML as percent of liquid assets</v>
          </cell>
        </row>
        <row r="206">
          <cell r="B206" t="str">
            <v>Company:</v>
          </cell>
          <cell r="C206" t="str">
            <v>XYZ Sample</v>
          </cell>
          <cell r="E206" t="str">
            <v>Currency:</v>
          </cell>
          <cell r="F206" t="str">
            <v>Euros</v>
          </cell>
        </row>
        <row r="207">
          <cell r="B207" t="str">
            <v>AMB #:</v>
          </cell>
          <cell r="C207" t="str">
            <v>99999</v>
          </cell>
          <cell r="E207" t="str">
            <v>Denomination:</v>
          </cell>
          <cell r="F207" t="str">
            <v>(000)s</v>
          </cell>
          <cell r="K207" t="str">
            <v xml:space="preserve">Page 27 </v>
          </cell>
        </row>
        <row r="208">
          <cell r="B208" t="str">
            <v>Analyst:</v>
          </cell>
          <cell r="C208" t="str">
            <v xml:space="preserve"> </v>
          </cell>
        </row>
        <row r="209">
          <cell r="E209" t="str">
            <v>INTEREST RATE RISK</v>
          </cell>
        </row>
        <row r="210">
          <cell r="D210" t="str">
            <v>1 yr or less</v>
          </cell>
          <cell r="E210">
            <v>40908</v>
          </cell>
        </row>
        <row r="211">
          <cell r="C211" t="str">
            <v>European Type Endowments &amp; Annuities</v>
          </cell>
          <cell r="D211" t="str">
            <v>Mkt Val of Fixed Income Securities:</v>
          </cell>
          <cell r="G211" t="str">
            <v>Baseline</v>
          </cell>
          <cell r="I211" t="str">
            <v>Final</v>
          </cell>
          <cell r="J211" t="str">
            <v>Required</v>
          </cell>
        </row>
        <row r="212">
          <cell r="C212" t="str">
            <v>Endowments</v>
          </cell>
          <cell r="D212" t="str">
            <v>Net Reserves</v>
          </cell>
          <cell r="E212" t="str">
            <v>Adjustment</v>
          </cell>
          <cell r="F212" t="str">
            <v xml:space="preserve">Total </v>
          </cell>
          <cell r="G212" t="str">
            <v>Risk Factor</v>
          </cell>
          <cell r="H212" t="str">
            <v>Adjustment</v>
          </cell>
          <cell r="I212" t="str">
            <v>Risk Factor</v>
          </cell>
          <cell r="J212" t="str">
            <v>Capital</v>
          </cell>
          <cell r="K212" t="str">
            <v>Explanation  of Adjustments</v>
          </cell>
        </row>
        <row r="213">
          <cell r="B213">
            <v>1</v>
          </cell>
          <cell r="C213" t="str">
            <v>Unit Linked - Not Guaranteed</v>
          </cell>
          <cell r="D213">
            <v>0</v>
          </cell>
          <cell r="E213">
            <v>0</v>
          </cell>
          <cell r="F213">
            <v>0</v>
          </cell>
          <cell r="G213">
            <v>5.0000000000000001E-3</v>
          </cell>
          <cell r="H213">
            <v>0</v>
          </cell>
          <cell r="I213">
            <v>5.0000000000000001E-3</v>
          </cell>
          <cell r="J213">
            <v>0</v>
          </cell>
        </row>
        <row r="214">
          <cell r="B214">
            <v>2</v>
          </cell>
          <cell r="C214" t="str">
            <v>Guarantee less than 1%</v>
          </cell>
          <cell r="D214">
            <v>0</v>
          </cell>
          <cell r="E214">
            <v>0</v>
          </cell>
          <cell r="F214">
            <v>0</v>
          </cell>
          <cell r="G214">
            <v>7.4999999999999997E-3</v>
          </cell>
          <cell r="H214">
            <v>0</v>
          </cell>
          <cell r="I214">
            <v>7.4999999999999997E-3</v>
          </cell>
          <cell r="J214">
            <v>0</v>
          </cell>
        </row>
        <row r="215">
          <cell r="B215">
            <v>3</v>
          </cell>
          <cell r="C215" t="str">
            <v>Guarantee between 1% and 5%</v>
          </cell>
          <cell r="D215">
            <v>0</v>
          </cell>
          <cell r="E215">
            <v>0</v>
          </cell>
          <cell r="F215">
            <v>0</v>
          </cell>
          <cell r="G215">
            <v>0.01</v>
          </cell>
          <cell r="H215">
            <v>0</v>
          </cell>
          <cell r="I215">
            <v>0.01</v>
          </cell>
          <cell r="J215">
            <v>0</v>
          </cell>
        </row>
        <row r="216">
          <cell r="B216">
            <v>4</v>
          </cell>
          <cell r="C216" t="str">
            <v>Guarantee over 5%</v>
          </cell>
          <cell r="D216">
            <v>0</v>
          </cell>
          <cell r="E216">
            <v>0</v>
          </cell>
          <cell r="F216">
            <v>0</v>
          </cell>
          <cell r="G216">
            <v>0.02</v>
          </cell>
          <cell r="H216">
            <v>0</v>
          </cell>
          <cell r="I216">
            <v>0.02</v>
          </cell>
          <cell r="J216">
            <v>0</v>
          </cell>
        </row>
        <row r="217">
          <cell r="B217">
            <v>5</v>
          </cell>
          <cell r="C217" t="str">
            <v>Total</v>
          </cell>
          <cell r="D217">
            <v>0</v>
          </cell>
          <cell r="E217">
            <v>0</v>
          </cell>
          <cell r="F217">
            <v>0</v>
          </cell>
          <cell r="I217">
            <v>0</v>
          </cell>
          <cell r="J217">
            <v>0</v>
          </cell>
        </row>
        <row r="219">
          <cell r="C219" t="str">
            <v>Annuities</v>
          </cell>
        </row>
        <row r="220">
          <cell r="B220">
            <v>6</v>
          </cell>
          <cell r="C220" t="str">
            <v>Fixed - Immediate</v>
          </cell>
          <cell r="D220">
            <v>0</v>
          </cell>
          <cell r="E220">
            <v>0</v>
          </cell>
          <cell r="F220">
            <v>0</v>
          </cell>
          <cell r="G220">
            <v>7.4999999999999997E-3</v>
          </cell>
          <cell r="H220">
            <v>0</v>
          </cell>
          <cell r="I220">
            <v>7.4999999999999997E-3</v>
          </cell>
          <cell r="J220">
            <v>0</v>
          </cell>
        </row>
        <row r="221">
          <cell r="B221">
            <v>7</v>
          </cell>
          <cell r="C221" t="str">
            <v>Fixed - Deferred - 5 years or less outstanding</v>
          </cell>
          <cell r="D221">
            <v>0</v>
          </cell>
          <cell r="E221">
            <v>0</v>
          </cell>
          <cell r="F221">
            <v>0</v>
          </cell>
          <cell r="G221">
            <v>0.02</v>
          </cell>
          <cell r="H221">
            <v>0</v>
          </cell>
          <cell r="I221">
            <v>0.02</v>
          </cell>
          <cell r="J221">
            <v>0</v>
          </cell>
        </row>
        <row r="222">
          <cell r="B222">
            <v>8</v>
          </cell>
          <cell r="C222" t="str">
            <v>Fixed - Deferred - over 5 years outstanding</v>
          </cell>
          <cell r="D222">
            <v>0</v>
          </cell>
          <cell r="E222">
            <v>0</v>
          </cell>
          <cell r="F222">
            <v>0</v>
          </cell>
          <cell r="G222">
            <v>1.4999999999999999E-2</v>
          </cell>
          <cell r="H222">
            <v>0</v>
          </cell>
          <cell r="I222">
            <v>1.4999999999999999E-2</v>
          </cell>
          <cell r="J222">
            <v>0</v>
          </cell>
        </row>
        <row r="223">
          <cell r="B223">
            <v>9</v>
          </cell>
          <cell r="C223" t="str">
            <v>Variable</v>
          </cell>
          <cell r="D223">
            <v>0</v>
          </cell>
          <cell r="E223">
            <v>0</v>
          </cell>
          <cell r="F223">
            <v>0</v>
          </cell>
          <cell r="G223">
            <v>7.4999999999999997E-3</v>
          </cell>
          <cell r="H223">
            <v>0</v>
          </cell>
          <cell r="I223">
            <v>7.4999999999999997E-3</v>
          </cell>
          <cell r="J223">
            <v>0</v>
          </cell>
        </row>
        <row r="224">
          <cell r="B224">
            <v>10</v>
          </cell>
          <cell r="C224" t="str">
            <v>Total</v>
          </cell>
          <cell r="D224">
            <v>0</v>
          </cell>
          <cell r="E224">
            <v>0</v>
          </cell>
          <cell r="F224">
            <v>0</v>
          </cell>
          <cell r="I224">
            <v>0</v>
          </cell>
          <cell r="J224">
            <v>0</v>
          </cell>
        </row>
        <row r="226">
          <cell r="C226" t="str">
            <v>North American Type Annuities &amp; Pensions</v>
          </cell>
          <cell r="D226" t="str">
            <v>Mkt Val of Fixed Income Securities:</v>
          </cell>
          <cell r="G226" t="str">
            <v>Baseline</v>
          </cell>
          <cell r="I226" t="str">
            <v>Final</v>
          </cell>
          <cell r="J226" t="str">
            <v>Required</v>
          </cell>
        </row>
        <row r="227">
          <cell r="C227" t="str">
            <v>Non-Segregated (General Account) Annuities &amp; Pensions:</v>
          </cell>
          <cell r="D227" t="str">
            <v>Net Reserves</v>
          </cell>
          <cell r="E227" t="str">
            <v>Adjustment</v>
          </cell>
          <cell r="F227" t="str">
            <v xml:space="preserve">Total </v>
          </cell>
          <cell r="G227" t="str">
            <v>Risk Factor</v>
          </cell>
          <cell r="H227" t="str">
            <v>Adjustment</v>
          </cell>
          <cell r="I227" t="str">
            <v>Risk Factor</v>
          </cell>
          <cell r="J227" t="str">
            <v>Capital</v>
          </cell>
        </row>
        <row r="228">
          <cell r="B228">
            <v>11</v>
          </cell>
          <cell r="C228" t="str">
            <v>Not subject to Discretionary Withdrawal</v>
          </cell>
          <cell r="D228">
            <v>0</v>
          </cell>
          <cell r="E228">
            <v>0</v>
          </cell>
          <cell r="F228">
            <v>0</v>
          </cell>
          <cell r="G228">
            <v>7.4999999999999997E-3</v>
          </cell>
          <cell r="H228">
            <v>0</v>
          </cell>
          <cell r="I228">
            <v>7.4999999999999997E-3</v>
          </cell>
          <cell r="J228">
            <v>0</v>
          </cell>
        </row>
        <row r="229">
          <cell r="B229">
            <v>12</v>
          </cell>
          <cell r="C229" t="str">
            <v>Subject to Discretionary W/D with MVA</v>
          </cell>
          <cell r="D229">
            <v>0</v>
          </cell>
          <cell r="E229">
            <v>0</v>
          </cell>
          <cell r="F229">
            <v>0</v>
          </cell>
          <cell r="G229">
            <v>8.9999999999999993E-3</v>
          </cell>
          <cell r="H229">
            <v>0</v>
          </cell>
          <cell r="I229">
            <v>8.9999999999999993E-3</v>
          </cell>
          <cell r="J229">
            <v>0</v>
          </cell>
        </row>
        <row r="230">
          <cell r="B230">
            <v>13</v>
          </cell>
          <cell r="C230" t="str">
            <v>Subject to Discretionary W/D w/ Surrender Chgs from 1% to 3%</v>
          </cell>
          <cell r="D230">
            <v>0</v>
          </cell>
          <cell r="E230">
            <v>0</v>
          </cell>
          <cell r="F230">
            <v>0</v>
          </cell>
          <cell r="G230">
            <v>1.7999999999999999E-2</v>
          </cell>
          <cell r="H230">
            <v>0</v>
          </cell>
          <cell r="I230">
            <v>1.7999999999999999E-2</v>
          </cell>
          <cell r="J230">
            <v>0</v>
          </cell>
        </row>
        <row r="231">
          <cell r="B231">
            <v>14</v>
          </cell>
          <cell r="C231" t="str">
            <v>Subject to Discretionary W/D w/ Surrender Chg &gt;3%</v>
          </cell>
          <cell r="D231">
            <v>0</v>
          </cell>
          <cell r="E231">
            <v>0</v>
          </cell>
          <cell r="F231">
            <v>0</v>
          </cell>
          <cell r="G231">
            <v>1.4999999999999999E-2</v>
          </cell>
          <cell r="H231">
            <v>0</v>
          </cell>
          <cell r="I231">
            <v>1.4999999999999999E-2</v>
          </cell>
          <cell r="J231">
            <v>0</v>
          </cell>
        </row>
        <row r="232">
          <cell r="B232">
            <v>15</v>
          </cell>
          <cell r="C232" t="str">
            <v>Subject to Discretionary W/D w/ NO Surrender Chgs.</v>
          </cell>
          <cell r="D232">
            <v>0</v>
          </cell>
          <cell r="E232">
            <v>0</v>
          </cell>
          <cell r="F232">
            <v>0</v>
          </cell>
          <cell r="G232">
            <v>0.03</v>
          </cell>
          <cell r="H232">
            <v>0</v>
          </cell>
          <cell r="I232">
            <v>0.03</v>
          </cell>
          <cell r="J232">
            <v>0</v>
          </cell>
        </row>
        <row r="233">
          <cell r="B233">
            <v>16</v>
          </cell>
          <cell r="C233" t="str">
            <v>Total</v>
          </cell>
          <cell r="D233">
            <v>0</v>
          </cell>
          <cell r="E233">
            <v>0</v>
          </cell>
          <cell r="F233">
            <v>0</v>
          </cell>
          <cell r="I233">
            <v>0</v>
          </cell>
          <cell r="J233">
            <v>0</v>
          </cell>
        </row>
        <row r="235">
          <cell r="C235" t="str">
            <v>Segregated (Separate Account) Annuities &amp; Pensions:</v>
          </cell>
        </row>
        <row r="236">
          <cell r="B236">
            <v>17</v>
          </cell>
          <cell r="C236" t="str">
            <v>Not subject to Discretionary Withdrawal</v>
          </cell>
          <cell r="D236">
            <v>0</v>
          </cell>
          <cell r="E236">
            <v>0</v>
          </cell>
          <cell r="F236">
            <v>0</v>
          </cell>
          <cell r="G236">
            <v>7.4999999999999997E-3</v>
          </cell>
          <cell r="H236">
            <v>0</v>
          </cell>
          <cell r="I236">
            <v>7.4999999999999997E-3</v>
          </cell>
          <cell r="J236">
            <v>0</v>
          </cell>
        </row>
        <row r="237">
          <cell r="B237">
            <v>18</v>
          </cell>
          <cell r="C237" t="str">
            <v>Subject to Discretionary W/D with MVA</v>
          </cell>
          <cell r="D237">
            <v>0</v>
          </cell>
          <cell r="E237">
            <v>0</v>
          </cell>
          <cell r="F237">
            <v>0</v>
          </cell>
          <cell r="G237">
            <v>8.9999999999999993E-3</v>
          </cell>
          <cell r="H237">
            <v>0</v>
          </cell>
          <cell r="I237">
            <v>8.9999999999999993E-3</v>
          </cell>
          <cell r="J237">
            <v>0</v>
          </cell>
        </row>
        <row r="238">
          <cell r="B238">
            <v>19</v>
          </cell>
          <cell r="C238" t="str">
            <v>Subject to Discretionary W/D w/ Surrender Chgs from 1% to 3%</v>
          </cell>
          <cell r="D238">
            <v>0</v>
          </cell>
          <cell r="E238">
            <v>0</v>
          </cell>
          <cell r="F238">
            <v>0</v>
          </cell>
          <cell r="G238">
            <v>1.7999999999999999E-2</v>
          </cell>
          <cell r="H238">
            <v>0</v>
          </cell>
          <cell r="I238">
            <v>1.7999999999999999E-2</v>
          </cell>
          <cell r="J238">
            <v>0</v>
          </cell>
        </row>
        <row r="239">
          <cell r="B239">
            <v>20</v>
          </cell>
          <cell r="C239" t="str">
            <v>Subject to Discretionary W/D w/ Surrender Chg &gt;3%</v>
          </cell>
          <cell r="D239">
            <v>0</v>
          </cell>
          <cell r="E239">
            <v>0</v>
          </cell>
          <cell r="F239">
            <v>0</v>
          </cell>
          <cell r="G239">
            <v>1.4999999999999999E-2</v>
          </cell>
          <cell r="H239">
            <v>0</v>
          </cell>
          <cell r="I239">
            <v>1.4999999999999999E-2</v>
          </cell>
          <cell r="J239">
            <v>0</v>
          </cell>
        </row>
        <row r="240">
          <cell r="B240">
            <v>21</v>
          </cell>
          <cell r="C240" t="str">
            <v>Subject to Discretionary W/D w/ NO Surrender Chgs.</v>
          </cell>
          <cell r="D240">
            <v>0</v>
          </cell>
          <cell r="E240">
            <v>0</v>
          </cell>
          <cell r="F240">
            <v>0</v>
          </cell>
          <cell r="G240">
            <v>0.03</v>
          </cell>
          <cell r="H240">
            <v>0</v>
          </cell>
          <cell r="I240">
            <v>0.03</v>
          </cell>
          <cell r="J240">
            <v>0</v>
          </cell>
        </row>
        <row r="241">
          <cell r="B241">
            <v>22</v>
          </cell>
          <cell r="C241" t="str">
            <v>NO Interest Rate Guarantees</v>
          </cell>
          <cell r="D241">
            <v>0</v>
          </cell>
          <cell r="E241">
            <v>0</v>
          </cell>
          <cell r="F241">
            <v>0</v>
          </cell>
          <cell r="G241">
            <v>0</v>
          </cell>
          <cell r="H241">
            <v>0</v>
          </cell>
          <cell r="I241">
            <v>0</v>
          </cell>
          <cell r="J241">
            <v>0</v>
          </cell>
        </row>
        <row r="242">
          <cell r="B242">
            <v>23</v>
          </cell>
          <cell r="C242" t="str">
            <v>Total</v>
          </cell>
          <cell r="D242">
            <v>0</v>
          </cell>
          <cell r="E242">
            <v>0</v>
          </cell>
          <cell r="F242">
            <v>0</v>
          </cell>
          <cell r="I242">
            <v>0</v>
          </cell>
          <cell r="J242">
            <v>0</v>
          </cell>
        </row>
        <row r="244">
          <cell r="D244" t="str">
            <v>Mkt Val of Fixed Income Securities:</v>
          </cell>
          <cell r="G244" t="str">
            <v>Baseline</v>
          </cell>
          <cell r="I244" t="str">
            <v>Final</v>
          </cell>
          <cell r="J244" t="str">
            <v>Required</v>
          </cell>
        </row>
        <row r="245">
          <cell r="C245" t="str">
            <v>Protection Products</v>
          </cell>
          <cell r="D245" t="str">
            <v>Net Reserves</v>
          </cell>
          <cell r="E245" t="str">
            <v>Adjustment</v>
          </cell>
          <cell r="F245" t="str">
            <v xml:space="preserve">Total </v>
          </cell>
          <cell r="G245" t="str">
            <v>Risk Factor</v>
          </cell>
          <cell r="H245" t="str">
            <v>Adjustment</v>
          </cell>
          <cell r="I245" t="str">
            <v>Risk Factor</v>
          </cell>
          <cell r="J245" t="str">
            <v>Capital</v>
          </cell>
        </row>
        <row r="246">
          <cell r="B246">
            <v>24</v>
          </cell>
          <cell r="C246" t="str">
            <v>Life Insurance</v>
          </cell>
          <cell r="D246">
            <v>0</v>
          </cell>
          <cell r="E246">
            <v>0</v>
          </cell>
          <cell r="F246">
            <v>0</v>
          </cell>
          <cell r="G246">
            <v>5.0000000000000001E-3</v>
          </cell>
          <cell r="H246">
            <v>0</v>
          </cell>
          <cell r="I246">
            <v>5.0000000000000001E-3</v>
          </cell>
          <cell r="J246">
            <v>0</v>
          </cell>
        </row>
        <row r="247">
          <cell r="B247">
            <v>26</v>
          </cell>
          <cell r="C247" t="str">
            <v>Policy Loans</v>
          </cell>
          <cell r="D247">
            <v>0</v>
          </cell>
          <cell r="E247">
            <v>0</v>
          </cell>
          <cell r="F247">
            <v>0</v>
          </cell>
          <cell r="G247">
            <v>5.0000000000000001E-3</v>
          </cell>
          <cell r="H247">
            <v>0</v>
          </cell>
          <cell r="I247">
            <v>5.0000000000000001E-3</v>
          </cell>
          <cell r="J247">
            <v>0</v>
          </cell>
        </row>
        <row r="248">
          <cell r="B248">
            <v>27</v>
          </cell>
          <cell r="C248" t="str">
            <v>Total</v>
          </cell>
          <cell r="D248">
            <v>0</v>
          </cell>
          <cell r="E248">
            <v>0</v>
          </cell>
          <cell r="F248">
            <v>0</v>
          </cell>
          <cell r="I248">
            <v>0</v>
          </cell>
          <cell r="J248">
            <v>0</v>
          </cell>
        </row>
        <row r="250">
          <cell r="I250" t="str">
            <v xml:space="preserve">PML </v>
          </cell>
          <cell r="J250" t="str">
            <v>Adjusted</v>
          </cell>
        </row>
        <row r="251">
          <cell r="C251" t="str">
            <v>Property/Casualty Interest Rate Risk</v>
          </cell>
          <cell r="D251" t="str">
            <v>Estimated</v>
          </cell>
          <cell r="E251" t="str">
            <v xml:space="preserve">Market   </v>
          </cell>
          <cell r="H251" t="str">
            <v>Required</v>
          </cell>
          <cell r="I251" t="str">
            <v>to Liquid</v>
          </cell>
          <cell r="J251" t="str">
            <v>Required</v>
          </cell>
        </row>
        <row r="252">
          <cell r="C252" t="str">
            <v>Fixed Income Security</v>
          </cell>
          <cell r="D252" t="str">
            <v>Duration</v>
          </cell>
          <cell r="E252" t="str">
            <v xml:space="preserve">  Value   </v>
          </cell>
          <cell r="F252" t="str">
            <v>Adjustment</v>
          </cell>
          <cell r="G252" t="str">
            <v xml:space="preserve">Total  </v>
          </cell>
          <cell r="H252" t="str">
            <v>Capital (A)</v>
          </cell>
          <cell r="I252" t="str">
            <v>Assets</v>
          </cell>
          <cell r="J252" t="str">
            <v>Capital (B)</v>
          </cell>
        </row>
        <row r="253">
          <cell r="B253">
            <v>28</v>
          </cell>
          <cell r="C253" t="str">
            <v>Bonds</v>
          </cell>
          <cell r="D253">
            <v>5</v>
          </cell>
          <cell r="E253">
            <v>0</v>
          </cell>
          <cell r="F253">
            <v>0</v>
          </cell>
          <cell r="G253">
            <v>0</v>
          </cell>
          <cell r="H253">
            <v>0</v>
          </cell>
          <cell r="I253">
            <v>0</v>
          </cell>
          <cell r="J253">
            <v>0</v>
          </cell>
        </row>
        <row r="254">
          <cell r="B254">
            <v>29</v>
          </cell>
          <cell r="C254" t="str">
            <v>Preferred Stocks</v>
          </cell>
          <cell r="D254">
            <v>10</v>
          </cell>
          <cell r="E254">
            <v>0</v>
          </cell>
          <cell r="F254">
            <v>0</v>
          </cell>
          <cell r="G254">
            <v>0</v>
          </cell>
          <cell r="H254">
            <v>0</v>
          </cell>
          <cell r="I254">
            <v>0</v>
          </cell>
          <cell r="J254">
            <v>0</v>
          </cell>
        </row>
        <row r="255">
          <cell r="B255">
            <v>30</v>
          </cell>
          <cell r="C255" t="str">
            <v>Mortgage Loans</v>
          </cell>
          <cell r="D255">
            <v>7</v>
          </cell>
          <cell r="E255">
            <v>0</v>
          </cell>
          <cell r="F255">
            <v>0</v>
          </cell>
          <cell r="G255">
            <v>0</v>
          </cell>
          <cell r="H255">
            <v>0</v>
          </cell>
          <cell r="I255">
            <v>0</v>
          </cell>
          <cell r="J255">
            <v>0</v>
          </cell>
        </row>
        <row r="256">
          <cell r="B256">
            <v>31</v>
          </cell>
          <cell r="C256" t="str">
            <v>Total</v>
          </cell>
          <cell r="E256">
            <v>0</v>
          </cell>
          <cell r="F256">
            <v>0</v>
          </cell>
          <cell r="G256">
            <v>0</v>
          </cell>
          <cell r="H256">
            <v>0</v>
          </cell>
          <cell r="J256">
            <v>0</v>
          </cell>
        </row>
        <row r="258">
          <cell r="B258">
            <v>32</v>
          </cell>
          <cell r="C258" t="str">
            <v>Total Indicated Interest Rate Risk Required Capital</v>
          </cell>
          <cell r="J258">
            <v>0</v>
          </cell>
        </row>
        <row r="260">
          <cell r="B260">
            <v>33</v>
          </cell>
          <cell r="C260" t="str">
            <v>Adjustment to Required Capital</v>
          </cell>
          <cell r="J260">
            <v>0</v>
          </cell>
        </row>
        <row r="262">
          <cell r="B262">
            <v>34</v>
          </cell>
          <cell r="C262" t="str">
            <v>Total Interest Rate Risk Required Capital (Selected)</v>
          </cell>
          <cell r="J262">
            <v>0</v>
          </cell>
          <cell r="K262" t="str">
            <v xml:space="preserve"> =(B3)</v>
          </cell>
        </row>
        <row r="264">
          <cell r="B264">
            <v>35</v>
          </cell>
          <cell r="C264" t="str">
            <v>Catastrophe Gross PML</v>
          </cell>
          <cell r="D264">
            <v>0</v>
          </cell>
          <cell r="E264" t="str">
            <v>standard</v>
          </cell>
          <cell r="F264" t="str">
            <v>1st event is 1/250 EQ</v>
          </cell>
        </row>
        <row r="265">
          <cell r="B265">
            <v>36</v>
          </cell>
          <cell r="C265" t="str">
            <v>Available Fixed Income Assets</v>
          </cell>
          <cell r="D265">
            <v>0</v>
          </cell>
        </row>
        <row r="266">
          <cell r="B266">
            <v>37</v>
          </cell>
          <cell r="C266" t="str">
            <v>Available Liquid Assets</v>
          </cell>
          <cell r="D266">
            <v>0</v>
          </cell>
        </row>
        <row r="267">
          <cell r="B267">
            <v>38</v>
          </cell>
          <cell r="C267" t="str">
            <v>Percentage</v>
          </cell>
          <cell r="D267">
            <v>0</v>
          </cell>
        </row>
        <row r="269">
          <cell r="C269" t="str">
            <v>Notes:</v>
          </cell>
        </row>
        <row r="270">
          <cell r="B270">
            <v>39</v>
          </cell>
          <cell r="C270" t="str">
            <v>(A) - Reflects the following increase in interest rates…………………………..</v>
          </cell>
          <cell r="D270">
            <v>1.2E-2</v>
          </cell>
        </row>
        <row r="271">
          <cell r="B271">
            <v>40</v>
          </cell>
          <cell r="C271" t="str">
            <v>(B) - Adjusted for Gross PML as percent of liquid assets</v>
          </cell>
        </row>
        <row r="274">
          <cell r="B274" t="str">
            <v>Company:</v>
          </cell>
          <cell r="C274" t="str">
            <v>XYZ Sample</v>
          </cell>
          <cell r="E274" t="str">
            <v>Currency:</v>
          </cell>
          <cell r="F274" t="str">
            <v>Euros</v>
          </cell>
        </row>
        <row r="275">
          <cell r="B275" t="str">
            <v>AMB #:</v>
          </cell>
          <cell r="C275" t="str">
            <v>99999</v>
          </cell>
          <cell r="E275" t="str">
            <v>Denomination:</v>
          </cell>
          <cell r="F275" t="str">
            <v>(000)s</v>
          </cell>
          <cell r="K275" t="str">
            <v xml:space="preserve">Page 35 </v>
          </cell>
        </row>
        <row r="276">
          <cell r="B276" t="str">
            <v>Analyst:</v>
          </cell>
          <cell r="C276" t="str">
            <v xml:space="preserve"> </v>
          </cell>
        </row>
        <row r="277">
          <cell r="E277" t="str">
            <v>INTEREST RATE RISK</v>
          </cell>
        </row>
        <row r="278">
          <cell r="D278" t="str">
            <v>1 yr or less</v>
          </cell>
          <cell r="E278">
            <v>41274</v>
          </cell>
        </row>
        <row r="279">
          <cell r="C279" t="str">
            <v>European Type Endowments &amp; Annuities</v>
          </cell>
          <cell r="D279" t="str">
            <v>Mkt Val of Fixed Income Securities:</v>
          </cell>
          <cell r="G279" t="str">
            <v>Baseline</v>
          </cell>
          <cell r="I279" t="str">
            <v>Final</v>
          </cell>
          <cell r="J279" t="str">
            <v>Required</v>
          </cell>
        </row>
        <row r="280">
          <cell r="C280" t="str">
            <v>Endowments</v>
          </cell>
          <cell r="D280" t="str">
            <v>Net Reserves</v>
          </cell>
          <cell r="E280" t="str">
            <v>Adjustment</v>
          </cell>
          <cell r="F280" t="str">
            <v xml:space="preserve">Total </v>
          </cell>
          <cell r="G280" t="str">
            <v>Risk Factor</v>
          </cell>
          <cell r="H280" t="str">
            <v>Adjustment</v>
          </cell>
          <cell r="I280" t="str">
            <v>Risk Factor</v>
          </cell>
          <cell r="J280" t="str">
            <v>Capital</v>
          </cell>
          <cell r="K280" t="str">
            <v>Explanation  of Adjustments</v>
          </cell>
        </row>
        <row r="281">
          <cell r="B281">
            <v>1</v>
          </cell>
          <cell r="C281" t="str">
            <v>Unit Linked - Not Guaranteed</v>
          </cell>
          <cell r="D281">
            <v>0</v>
          </cell>
          <cell r="E281">
            <v>0</v>
          </cell>
          <cell r="F281">
            <v>0</v>
          </cell>
          <cell r="G281">
            <v>5.0000000000000001E-3</v>
          </cell>
          <cell r="H281">
            <v>0</v>
          </cell>
          <cell r="I281">
            <v>5.0000000000000001E-3</v>
          </cell>
          <cell r="J281">
            <v>0</v>
          </cell>
        </row>
        <row r="282">
          <cell r="B282">
            <v>2</v>
          </cell>
          <cell r="C282" t="str">
            <v>Guarantee less than 1%</v>
          </cell>
          <cell r="D282">
            <v>0</v>
          </cell>
          <cell r="E282">
            <v>0</v>
          </cell>
          <cell r="F282">
            <v>0</v>
          </cell>
          <cell r="G282">
            <v>7.4999999999999997E-3</v>
          </cell>
          <cell r="H282">
            <v>0</v>
          </cell>
          <cell r="I282">
            <v>7.4999999999999997E-3</v>
          </cell>
          <cell r="J282">
            <v>0</v>
          </cell>
        </row>
        <row r="283">
          <cell r="B283">
            <v>3</v>
          </cell>
          <cell r="C283" t="str">
            <v>Guarantee between 1% and 5%</v>
          </cell>
          <cell r="D283">
            <v>0</v>
          </cell>
          <cell r="E283">
            <v>0</v>
          </cell>
          <cell r="F283">
            <v>0</v>
          </cell>
          <cell r="G283">
            <v>0.01</v>
          </cell>
          <cell r="H283">
            <v>0</v>
          </cell>
          <cell r="I283">
            <v>0.01</v>
          </cell>
          <cell r="J283">
            <v>0</v>
          </cell>
        </row>
        <row r="284">
          <cell r="B284">
            <v>4</v>
          </cell>
          <cell r="C284" t="str">
            <v>Guarantee over 5%</v>
          </cell>
          <cell r="D284">
            <v>0</v>
          </cell>
          <cell r="E284">
            <v>0</v>
          </cell>
          <cell r="F284">
            <v>0</v>
          </cell>
          <cell r="G284">
            <v>0.02</v>
          </cell>
          <cell r="H284">
            <v>0</v>
          </cell>
          <cell r="I284">
            <v>0.02</v>
          </cell>
          <cell r="J284">
            <v>0</v>
          </cell>
        </row>
        <row r="285">
          <cell r="B285">
            <v>5</v>
          </cell>
          <cell r="C285" t="str">
            <v>Total</v>
          </cell>
          <cell r="D285">
            <v>0</v>
          </cell>
          <cell r="E285">
            <v>0</v>
          </cell>
          <cell r="F285">
            <v>0</v>
          </cell>
          <cell r="I285">
            <v>0</v>
          </cell>
          <cell r="J285">
            <v>0</v>
          </cell>
        </row>
        <row r="287">
          <cell r="C287" t="str">
            <v>Annuities</v>
          </cell>
        </row>
        <row r="288">
          <cell r="B288">
            <v>6</v>
          </cell>
          <cell r="C288" t="str">
            <v>Fixed - Immediate</v>
          </cell>
          <cell r="D288">
            <v>0</v>
          </cell>
          <cell r="E288">
            <v>0</v>
          </cell>
          <cell r="F288">
            <v>0</v>
          </cell>
          <cell r="G288">
            <v>7.4999999999999997E-3</v>
          </cell>
          <cell r="H288">
            <v>0</v>
          </cell>
          <cell r="I288">
            <v>7.4999999999999997E-3</v>
          </cell>
          <cell r="J288">
            <v>0</v>
          </cell>
        </row>
        <row r="289">
          <cell r="B289">
            <v>7</v>
          </cell>
          <cell r="C289" t="str">
            <v>Fixed - Deferred - 5 years or less outstanding</v>
          </cell>
          <cell r="D289">
            <v>0</v>
          </cell>
          <cell r="E289">
            <v>0</v>
          </cell>
          <cell r="F289">
            <v>0</v>
          </cell>
          <cell r="G289">
            <v>0.02</v>
          </cell>
          <cell r="H289">
            <v>0</v>
          </cell>
          <cell r="I289">
            <v>0.02</v>
          </cell>
          <cell r="J289">
            <v>0</v>
          </cell>
        </row>
        <row r="290">
          <cell r="B290">
            <v>8</v>
          </cell>
          <cell r="C290" t="str">
            <v>Fixed - Deferred - over 5 years outstanding</v>
          </cell>
          <cell r="D290">
            <v>0</v>
          </cell>
          <cell r="E290">
            <v>0</v>
          </cell>
          <cell r="F290">
            <v>0</v>
          </cell>
          <cell r="G290">
            <v>1.4999999999999999E-2</v>
          </cell>
          <cell r="H290">
            <v>0</v>
          </cell>
          <cell r="I290">
            <v>1.4999999999999999E-2</v>
          </cell>
          <cell r="J290">
            <v>0</v>
          </cell>
        </row>
        <row r="291">
          <cell r="B291">
            <v>9</v>
          </cell>
          <cell r="C291" t="str">
            <v>Variable</v>
          </cell>
          <cell r="D291">
            <v>0</v>
          </cell>
          <cell r="E291">
            <v>0</v>
          </cell>
          <cell r="F291">
            <v>0</v>
          </cell>
          <cell r="G291">
            <v>7.4999999999999997E-3</v>
          </cell>
          <cell r="H291">
            <v>0</v>
          </cell>
          <cell r="I291">
            <v>7.4999999999999997E-3</v>
          </cell>
          <cell r="J291">
            <v>0</v>
          </cell>
        </row>
        <row r="292">
          <cell r="B292">
            <v>10</v>
          </cell>
          <cell r="C292" t="str">
            <v>Total</v>
          </cell>
          <cell r="D292">
            <v>0</v>
          </cell>
          <cell r="E292">
            <v>0</v>
          </cell>
          <cell r="F292">
            <v>0</v>
          </cell>
          <cell r="I292">
            <v>0</v>
          </cell>
          <cell r="J292">
            <v>0</v>
          </cell>
        </row>
        <row r="294">
          <cell r="C294" t="str">
            <v>North American Type Annuities &amp; Pensions</v>
          </cell>
          <cell r="D294" t="str">
            <v>Mkt Val of Fixed Income Securities:</v>
          </cell>
          <cell r="G294" t="str">
            <v>Baseline</v>
          </cell>
          <cell r="I294" t="str">
            <v>Final</v>
          </cell>
          <cell r="J294" t="str">
            <v>Required</v>
          </cell>
        </row>
        <row r="295">
          <cell r="C295" t="str">
            <v>Non-Segregated (General Account) Annuities &amp; Pensions:</v>
          </cell>
          <cell r="D295" t="str">
            <v>Net Reserves</v>
          </cell>
          <cell r="E295" t="str">
            <v>Adjustment</v>
          </cell>
          <cell r="F295" t="str">
            <v xml:space="preserve">Total </v>
          </cell>
          <cell r="G295" t="str">
            <v>Risk Factor</v>
          </cell>
          <cell r="H295" t="str">
            <v>Adjustment</v>
          </cell>
          <cell r="I295" t="str">
            <v>Risk Factor</v>
          </cell>
          <cell r="J295" t="str">
            <v>Capital</v>
          </cell>
        </row>
        <row r="296">
          <cell r="B296">
            <v>11</v>
          </cell>
          <cell r="C296" t="str">
            <v>Not subject to Discretionary Withdrawal</v>
          </cell>
          <cell r="D296">
            <v>0</v>
          </cell>
          <cell r="E296">
            <v>0</v>
          </cell>
          <cell r="F296">
            <v>0</v>
          </cell>
          <cell r="G296">
            <v>7.4999999999999997E-3</v>
          </cell>
          <cell r="H296">
            <v>0</v>
          </cell>
          <cell r="I296">
            <v>7.4999999999999997E-3</v>
          </cell>
          <cell r="J296">
            <v>0</v>
          </cell>
        </row>
        <row r="297">
          <cell r="B297">
            <v>12</v>
          </cell>
          <cell r="C297" t="str">
            <v>Subject to Discretionary W/D with MVA</v>
          </cell>
          <cell r="D297">
            <v>0</v>
          </cell>
          <cell r="E297">
            <v>0</v>
          </cell>
          <cell r="F297">
            <v>0</v>
          </cell>
          <cell r="G297">
            <v>8.9999999999999993E-3</v>
          </cell>
          <cell r="H297">
            <v>0</v>
          </cell>
          <cell r="I297">
            <v>8.9999999999999993E-3</v>
          </cell>
          <cell r="J297">
            <v>0</v>
          </cell>
        </row>
        <row r="298">
          <cell r="B298">
            <v>13</v>
          </cell>
          <cell r="C298" t="str">
            <v>Subject to Discretionary W/D w/ Surrender Chgs from 1% to 3%</v>
          </cell>
          <cell r="D298">
            <v>0</v>
          </cell>
          <cell r="E298">
            <v>0</v>
          </cell>
          <cell r="F298">
            <v>0</v>
          </cell>
          <cell r="G298">
            <v>1.7999999999999999E-2</v>
          </cell>
          <cell r="H298">
            <v>0</v>
          </cell>
          <cell r="I298">
            <v>1.7999999999999999E-2</v>
          </cell>
          <cell r="J298">
            <v>0</v>
          </cell>
        </row>
        <row r="299">
          <cell r="B299">
            <v>14</v>
          </cell>
          <cell r="C299" t="str">
            <v>Subject to Discretionary W/D w/ Surrender Chg &gt;3%</v>
          </cell>
          <cell r="D299">
            <v>0</v>
          </cell>
          <cell r="E299">
            <v>0</v>
          </cell>
          <cell r="F299">
            <v>0</v>
          </cell>
          <cell r="G299">
            <v>1.4999999999999999E-2</v>
          </cell>
          <cell r="H299">
            <v>0</v>
          </cell>
          <cell r="I299">
            <v>1.4999999999999999E-2</v>
          </cell>
          <cell r="J299">
            <v>0</v>
          </cell>
        </row>
        <row r="300">
          <cell r="B300">
            <v>15</v>
          </cell>
          <cell r="C300" t="str">
            <v>Subject to Discretionary W/D w/ NO Surrender Chgs.</v>
          </cell>
          <cell r="D300">
            <v>0</v>
          </cell>
          <cell r="E300">
            <v>0</v>
          </cell>
          <cell r="F300">
            <v>0</v>
          </cell>
          <cell r="G300">
            <v>0.03</v>
          </cell>
          <cell r="H300">
            <v>0</v>
          </cell>
          <cell r="I300">
            <v>0.03</v>
          </cell>
          <cell r="J300">
            <v>0</v>
          </cell>
        </row>
        <row r="301">
          <cell r="B301">
            <v>16</v>
          </cell>
          <cell r="C301" t="str">
            <v>Total</v>
          </cell>
          <cell r="D301">
            <v>0</v>
          </cell>
          <cell r="E301">
            <v>0</v>
          </cell>
          <cell r="F301">
            <v>0</v>
          </cell>
          <cell r="I301">
            <v>0</v>
          </cell>
          <cell r="J301">
            <v>0</v>
          </cell>
        </row>
        <row r="303">
          <cell r="C303" t="str">
            <v>Segregated (Separate Account) Annuities &amp; Pensions:</v>
          </cell>
        </row>
        <row r="304">
          <cell r="B304">
            <v>17</v>
          </cell>
          <cell r="C304" t="str">
            <v>Not subject to Discretionary Withdrawal</v>
          </cell>
          <cell r="D304">
            <v>0</v>
          </cell>
          <cell r="E304">
            <v>0</v>
          </cell>
          <cell r="F304">
            <v>0</v>
          </cell>
          <cell r="G304">
            <v>7.4999999999999997E-3</v>
          </cell>
          <cell r="H304">
            <v>0</v>
          </cell>
          <cell r="I304">
            <v>7.4999999999999997E-3</v>
          </cell>
          <cell r="J304">
            <v>0</v>
          </cell>
        </row>
        <row r="305">
          <cell r="B305">
            <v>18</v>
          </cell>
          <cell r="C305" t="str">
            <v>Subject to Discretionary W/D with MVA</v>
          </cell>
          <cell r="D305">
            <v>0</v>
          </cell>
          <cell r="E305">
            <v>0</v>
          </cell>
          <cell r="F305">
            <v>0</v>
          </cell>
          <cell r="G305">
            <v>8.9999999999999993E-3</v>
          </cell>
          <cell r="H305">
            <v>0</v>
          </cell>
          <cell r="I305">
            <v>8.9999999999999993E-3</v>
          </cell>
          <cell r="J305">
            <v>0</v>
          </cell>
        </row>
        <row r="306">
          <cell r="B306">
            <v>19</v>
          </cell>
          <cell r="C306" t="str">
            <v>Subject to Discretionary W/D w/ Surrender Chgs from 1% to 3%</v>
          </cell>
          <cell r="D306">
            <v>0</v>
          </cell>
          <cell r="E306">
            <v>0</v>
          </cell>
          <cell r="F306">
            <v>0</v>
          </cell>
          <cell r="G306">
            <v>1.7999999999999999E-2</v>
          </cell>
          <cell r="H306">
            <v>0</v>
          </cell>
          <cell r="I306">
            <v>1.7999999999999999E-2</v>
          </cell>
          <cell r="J306">
            <v>0</v>
          </cell>
        </row>
        <row r="307">
          <cell r="B307">
            <v>20</v>
          </cell>
          <cell r="C307" t="str">
            <v>Subject to Discretionary W/D w/ Surrender Chg &gt;3%</v>
          </cell>
          <cell r="D307">
            <v>0</v>
          </cell>
          <cell r="E307">
            <v>0</v>
          </cell>
          <cell r="F307">
            <v>0</v>
          </cell>
          <cell r="G307">
            <v>1.4999999999999999E-2</v>
          </cell>
          <cell r="H307">
            <v>0</v>
          </cell>
          <cell r="I307">
            <v>1.4999999999999999E-2</v>
          </cell>
          <cell r="J307">
            <v>0</v>
          </cell>
        </row>
        <row r="308">
          <cell r="B308">
            <v>21</v>
          </cell>
          <cell r="C308" t="str">
            <v>Subject to Discretionary W/D w/ NO Surrender Chgs.</v>
          </cell>
          <cell r="D308">
            <v>0</v>
          </cell>
          <cell r="E308">
            <v>0</v>
          </cell>
          <cell r="F308">
            <v>0</v>
          </cell>
          <cell r="G308">
            <v>0.03</v>
          </cell>
          <cell r="H308">
            <v>0</v>
          </cell>
          <cell r="I308">
            <v>0.03</v>
          </cell>
          <cell r="J308">
            <v>0</v>
          </cell>
        </row>
        <row r="309">
          <cell r="B309">
            <v>22</v>
          </cell>
          <cell r="C309" t="str">
            <v>NO Interest Rate Guarantees</v>
          </cell>
          <cell r="D309">
            <v>0</v>
          </cell>
          <cell r="E309">
            <v>0</v>
          </cell>
          <cell r="F309">
            <v>0</v>
          </cell>
          <cell r="G309">
            <v>0</v>
          </cell>
          <cell r="H309">
            <v>0</v>
          </cell>
          <cell r="I309">
            <v>0</v>
          </cell>
          <cell r="J309">
            <v>0</v>
          </cell>
        </row>
        <row r="310">
          <cell r="B310">
            <v>23</v>
          </cell>
          <cell r="C310" t="str">
            <v>Total</v>
          </cell>
          <cell r="D310">
            <v>0</v>
          </cell>
          <cell r="E310">
            <v>0</v>
          </cell>
          <cell r="F310">
            <v>0</v>
          </cell>
          <cell r="I310">
            <v>0</v>
          </cell>
          <cell r="J310">
            <v>0</v>
          </cell>
        </row>
        <row r="312">
          <cell r="D312" t="str">
            <v>Mkt Val of Fixed Income Securities:</v>
          </cell>
          <cell r="G312" t="str">
            <v>Baseline</v>
          </cell>
          <cell r="I312" t="str">
            <v>Final</v>
          </cell>
          <cell r="J312" t="str">
            <v>Required</v>
          </cell>
        </row>
        <row r="313">
          <cell r="C313" t="str">
            <v>Protection Products</v>
          </cell>
          <cell r="D313" t="str">
            <v>Net Reserves</v>
          </cell>
          <cell r="E313" t="str">
            <v>Adjustment</v>
          </cell>
          <cell r="F313" t="str">
            <v xml:space="preserve">Total </v>
          </cell>
          <cell r="G313" t="str">
            <v>Risk Factor</v>
          </cell>
          <cell r="H313" t="str">
            <v>Adjustment</v>
          </cell>
          <cell r="I313" t="str">
            <v>Risk Factor</v>
          </cell>
          <cell r="J313" t="str">
            <v>Capital</v>
          </cell>
        </row>
        <row r="314">
          <cell r="B314">
            <v>24</v>
          </cell>
          <cell r="C314" t="str">
            <v>Life Insurance</v>
          </cell>
          <cell r="D314">
            <v>0</v>
          </cell>
          <cell r="E314">
            <v>0</v>
          </cell>
          <cell r="F314">
            <v>0</v>
          </cell>
          <cell r="G314">
            <v>5.0000000000000001E-3</v>
          </cell>
          <cell r="H314">
            <v>0</v>
          </cell>
          <cell r="I314">
            <v>5.0000000000000001E-3</v>
          </cell>
          <cell r="J314">
            <v>0</v>
          </cell>
        </row>
        <row r="315">
          <cell r="B315">
            <v>26</v>
          </cell>
          <cell r="C315" t="str">
            <v>Policy Loans</v>
          </cell>
          <cell r="D315">
            <v>0</v>
          </cell>
          <cell r="E315">
            <v>0</v>
          </cell>
          <cell r="F315">
            <v>0</v>
          </cell>
          <cell r="G315">
            <v>5.0000000000000001E-3</v>
          </cell>
          <cell r="H315">
            <v>0</v>
          </cell>
          <cell r="I315">
            <v>5.0000000000000001E-3</v>
          </cell>
          <cell r="J315">
            <v>0</v>
          </cell>
        </row>
        <row r="316">
          <cell r="B316">
            <v>27</v>
          </cell>
          <cell r="C316" t="str">
            <v>Total</v>
          </cell>
          <cell r="D316">
            <v>0</v>
          </cell>
          <cell r="E316">
            <v>0</v>
          </cell>
          <cell r="F316">
            <v>0</v>
          </cell>
          <cell r="I316">
            <v>0</v>
          </cell>
          <cell r="J316">
            <v>0</v>
          </cell>
        </row>
        <row r="318">
          <cell r="I318" t="str">
            <v xml:space="preserve">PML </v>
          </cell>
          <cell r="J318" t="str">
            <v>Adjusted</v>
          </cell>
        </row>
        <row r="319">
          <cell r="C319" t="str">
            <v>Property/Casualty Interest Rate Risk</v>
          </cell>
          <cell r="D319" t="str">
            <v>Estimated</v>
          </cell>
          <cell r="E319" t="str">
            <v xml:space="preserve">Market   </v>
          </cell>
          <cell r="H319" t="str">
            <v>Required</v>
          </cell>
          <cell r="I319" t="str">
            <v>to Liquid</v>
          </cell>
          <cell r="J319" t="str">
            <v>Required</v>
          </cell>
        </row>
        <row r="320">
          <cell r="C320" t="str">
            <v>Fixed Income Security</v>
          </cell>
          <cell r="D320" t="str">
            <v>Duration</v>
          </cell>
          <cell r="E320" t="str">
            <v xml:space="preserve">  Value   </v>
          </cell>
          <cell r="F320" t="str">
            <v>Adjustment</v>
          </cell>
          <cell r="G320" t="str">
            <v xml:space="preserve">Total  </v>
          </cell>
          <cell r="H320" t="str">
            <v>Capital (A)</v>
          </cell>
          <cell r="I320" t="str">
            <v>Assets</v>
          </cell>
          <cell r="J320" t="str">
            <v>Capital (B)</v>
          </cell>
        </row>
        <row r="321">
          <cell r="B321">
            <v>28</v>
          </cell>
          <cell r="C321" t="str">
            <v>Bonds</v>
          </cell>
          <cell r="D321">
            <v>5</v>
          </cell>
          <cell r="E321">
            <v>0</v>
          </cell>
          <cell r="F321">
            <v>0</v>
          </cell>
          <cell r="G321">
            <v>0</v>
          </cell>
          <cell r="H321">
            <v>0</v>
          </cell>
          <cell r="I321">
            <v>0</v>
          </cell>
          <cell r="J321">
            <v>0</v>
          </cell>
        </row>
        <row r="322">
          <cell r="B322">
            <v>29</v>
          </cell>
          <cell r="C322" t="str">
            <v>Preferred Stocks</v>
          </cell>
          <cell r="D322">
            <v>10</v>
          </cell>
          <cell r="E322">
            <v>0</v>
          </cell>
          <cell r="F322">
            <v>0</v>
          </cell>
          <cell r="G322">
            <v>0</v>
          </cell>
          <cell r="H322">
            <v>0</v>
          </cell>
          <cell r="I322">
            <v>0</v>
          </cell>
          <cell r="J322">
            <v>0</v>
          </cell>
        </row>
        <row r="323">
          <cell r="B323">
            <v>30</v>
          </cell>
          <cell r="C323" t="str">
            <v>Mortgage Loans</v>
          </cell>
          <cell r="D323">
            <v>7</v>
          </cell>
          <cell r="E323">
            <v>0</v>
          </cell>
          <cell r="F323">
            <v>0</v>
          </cell>
          <cell r="G323">
            <v>0</v>
          </cell>
          <cell r="H323">
            <v>0</v>
          </cell>
          <cell r="I323">
            <v>0</v>
          </cell>
          <cell r="J323">
            <v>0</v>
          </cell>
        </row>
        <row r="324">
          <cell r="B324">
            <v>31</v>
          </cell>
          <cell r="C324" t="str">
            <v>Total</v>
          </cell>
          <cell r="E324">
            <v>0</v>
          </cell>
          <cell r="F324">
            <v>0</v>
          </cell>
          <cell r="G324">
            <v>0</v>
          </cell>
          <cell r="H324">
            <v>0</v>
          </cell>
          <cell r="J324">
            <v>0</v>
          </cell>
        </row>
        <row r="326">
          <cell r="B326">
            <v>32</v>
          </cell>
          <cell r="C326" t="str">
            <v>Total Indicated Interest Rate Risk Required Capital</v>
          </cell>
          <cell r="J326">
            <v>0</v>
          </cell>
        </row>
        <row r="328">
          <cell r="B328">
            <v>33</v>
          </cell>
          <cell r="C328" t="str">
            <v>Adjustment to Required Capital</v>
          </cell>
          <cell r="J328">
            <v>0</v>
          </cell>
        </row>
        <row r="330">
          <cell r="B330">
            <v>34</v>
          </cell>
          <cell r="C330" t="str">
            <v>Total Interest Rate Risk Required Capital (Selected)</v>
          </cell>
          <cell r="J330">
            <v>0</v>
          </cell>
          <cell r="K330" t="str">
            <v xml:space="preserve"> =(B3)</v>
          </cell>
        </row>
        <row r="332">
          <cell r="B332">
            <v>35</v>
          </cell>
          <cell r="C332" t="str">
            <v>Catastrophe Gross PML</v>
          </cell>
          <cell r="D332">
            <v>0</v>
          </cell>
          <cell r="E332" t="str">
            <v>standard</v>
          </cell>
          <cell r="F332" t="str">
            <v>1st event is 1/250 EQ</v>
          </cell>
        </row>
        <row r="333">
          <cell r="B333">
            <v>36</v>
          </cell>
          <cell r="C333" t="str">
            <v>Available Fixed Income Assets</v>
          </cell>
          <cell r="D333">
            <v>0</v>
          </cell>
        </row>
        <row r="334">
          <cell r="B334">
            <v>37</v>
          </cell>
          <cell r="C334" t="str">
            <v>Available Liquid Assets</v>
          </cell>
          <cell r="D334">
            <v>0</v>
          </cell>
        </row>
        <row r="335">
          <cell r="B335">
            <v>38</v>
          </cell>
          <cell r="C335" t="str">
            <v>Percentage</v>
          </cell>
          <cell r="D335">
            <v>0</v>
          </cell>
        </row>
        <row r="337">
          <cell r="C337" t="str">
            <v>Notes:</v>
          </cell>
        </row>
        <row r="338">
          <cell r="B338">
            <v>39</v>
          </cell>
          <cell r="C338" t="str">
            <v>(A) - Reflects the following increase in interest rates…………………………..</v>
          </cell>
          <cell r="D338">
            <v>1.2E-2</v>
          </cell>
        </row>
        <row r="339">
          <cell r="B339">
            <v>40</v>
          </cell>
          <cell r="C339" t="str">
            <v>(B) - Adjusted for Gross PML as percent of liquid assets</v>
          </cell>
        </row>
        <row r="538">
          <cell r="B538" t="str">
            <v>Company:</v>
          </cell>
          <cell r="C538" t="str">
            <v>XYZ Sample</v>
          </cell>
          <cell r="E538" t="str">
            <v>Currency:</v>
          </cell>
          <cell r="F538" t="str">
            <v>US Dollars</v>
          </cell>
          <cell r="AE538" t="str">
            <v>Company:</v>
          </cell>
          <cell r="AF538" t="str">
            <v>XYZ Sample</v>
          </cell>
          <cell r="AM538" t="str">
            <v>Currency:</v>
          </cell>
          <cell r="AO538" t="str">
            <v>US Dollars</v>
          </cell>
          <cell r="AU538" t="str">
            <v>Summary Exhibit 3</v>
          </cell>
        </row>
        <row r="539">
          <cell r="B539" t="str">
            <v>AMB #:</v>
          </cell>
          <cell r="C539" t="str">
            <v>99999</v>
          </cell>
          <cell r="E539" t="str">
            <v>Denomination:</v>
          </cell>
          <cell r="F539" t="str">
            <v>(000)s</v>
          </cell>
          <cell r="K539" t="str">
            <v xml:space="preserve">Page 3 </v>
          </cell>
          <cell r="AE539" t="str">
            <v>AMB #:</v>
          </cell>
          <cell r="AF539" t="str">
            <v>99999</v>
          </cell>
          <cell r="AM539" t="str">
            <v>Denomination:</v>
          </cell>
          <cell r="AO539" t="str">
            <v>(000)s</v>
          </cell>
        </row>
        <row r="540">
          <cell r="B540" t="str">
            <v>Analyst:</v>
          </cell>
          <cell r="C540" t="str">
            <v xml:space="preserve"> </v>
          </cell>
          <cell r="AE540" t="str">
            <v>Analyst:</v>
          </cell>
          <cell r="AF540" t="str">
            <v xml:space="preserve"> </v>
          </cell>
        </row>
        <row r="541">
          <cell r="E541" t="str">
            <v>INTEREST RATE RISK</v>
          </cell>
          <cell r="AE541" t="str">
            <v>analysis type = standard</v>
          </cell>
          <cell r="AN541" t="str">
            <v>INTEREST RATE RISK</v>
          </cell>
        </row>
        <row r="542">
          <cell r="D542" t="str">
            <v>1 yr or less</v>
          </cell>
          <cell r="E542">
            <v>39813</v>
          </cell>
        </row>
        <row r="543">
          <cell r="C543" t="str">
            <v>European Type Endowments &amp; Annuities</v>
          </cell>
          <cell r="D543" t="str">
            <v>Mkt Val of Fixed Income Securities:</v>
          </cell>
          <cell r="G543" t="str">
            <v>Baseline</v>
          </cell>
          <cell r="I543" t="str">
            <v>Final</v>
          </cell>
          <cell r="J543" t="str">
            <v>Required</v>
          </cell>
          <cell r="AF543" t="str">
            <v>European Type Endowments &amp; Annuities</v>
          </cell>
          <cell r="AG543" t="str">
            <v>Market Value of Fixed Income Securities allocated to Product</v>
          </cell>
          <cell r="AM543" t="str">
            <v>Risk Factor</v>
          </cell>
          <cell r="AS543" t="str">
            <v>Indicated Required Capital</v>
          </cell>
        </row>
        <row r="544">
          <cell r="C544" t="str">
            <v>Endowments</v>
          </cell>
          <cell r="D544" t="str">
            <v>Net Reserves</v>
          </cell>
          <cell r="E544" t="str">
            <v>Adjustment</v>
          </cell>
          <cell r="F544" t="str">
            <v xml:space="preserve">Total </v>
          </cell>
          <cell r="G544" t="str">
            <v>Risk Factor</v>
          </cell>
          <cell r="H544" t="str">
            <v>Adjustment</v>
          </cell>
          <cell r="I544" t="str">
            <v>Risk Factor</v>
          </cell>
          <cell r="J544" t="str">
            <v>Capital</v>
          </cell>
          <cell r="K544" t="str">
            <v>Explanation  of Adjustments</v>
          </cell>
          <cell r="AF544" t="str">
            <v>Endowments</v>
          </cell>
          <cell r="AG544">
            <v>39813</v>
          </cell>
          <cell r="AH544">
            <v>40178</v>
          </cell>
          <cell r="AI544">
            <v>40543</v>
          </cell>
          <cell r="AJ544">
            <v>40908</v>
          </cell>
          <cell r="AK544">
            <v>41274</v>
          </cell>
          <cell r="AM544">
            <v>39813</v>
          </cell>
          <cell r="AN544">
            <v>40178</v>
          </cell>
          <cell r="AO544">
            <v>40543</v>
          </cell>
          <cell r="AP544">
            <v>40908</v>
          </cell>
          <cell r="AQ544">
            <v>41274</v>
          </cell>
          <cell r="AS544">
            <v>39813</v>
          </cell>
          <cell r="AT544">
            <v>40178</v>
          </cell>
          <cell r="AU544">
            <v>40543</v>
          </cell>
          <cell r="AV544">
            <v>40908</v>
          </cell>
        </row>
        <row r="545">
          <cell r="B545">
            <v>1</v>
          </cell>
          <cell r="C545" t="str">
            <v>Unit Linked - Not Guaranteed</v>
          </cell>
          <cell r="D545">
            <v>0</v>
          </cell>
          <cell r="E545">
            <v>0</v>
          </cell>
          <cell r="F545">
            <v>0</v>
          </cell>
          <cell r="G545">
            <v>5.0000000000000001E-3</v>
          </cell>
          <cell r="H545">
            <v>0</v>
          </cell>
          <cell r="I545">
            <v>5.0000000000000001E-3</v>
          </cell>
          <cell r="J545">
            <v>0</v>
          </cell>
          <cell r="K545" t="str">
            <v xml:space="preserve"> </v>
          </cell>
          <cell r="AE545">
            <v>1</v>
          </cell>
          <cell r="AF545" t="str">
            <v>Unit Linked - Not Guaranteed</v>
          </cell>
          <cell r="AG545">
            <v>0</v>
          </cell>
          <cell r="AH545">
            <v>0</v>
          </cell>
          <cell r="AI545">
            <v>0</v>
          </cell>
          <cell r="AJ545">
            <v>0</v>
          </cell>
          <cell r="AK545">
            <v>0</v>
          </cell>
          <cell r="AM545">
            <v>5.0000000000000001E-3</v>
          </cell>
          <cell r="AN545">
            <v>5.0000000000000001E-3</v>
          </cell>
          <cell r="AO545">
            <v>5.0000000000000001E-3</v>
          </cell>
          <cell r="AP545">
            <v>5.0000000000000001E-3</v>
          </cell>
          <cell r="AQ545">
            <v>5.0000000000000001E-3</v>
          </cell>
          <cell r="AS545">
            <v>0</v>
          </cell>
          <cell r="AT545">
            <v>0</v>
          </cell>
          <cell r="AU545">
            <v>0</v>
          </cell>
          <cell r="AV545">
            <v>0</v>
          </cell>
        </row>
        <row r="546">
          <cell r="B546">
            <v>2</v>
          </cell>
          <cell r="C546" t="str">
            <v>Guarantee less than 1%</v>
          </cell>
          <cell r="D546">
            <v>0</v>
          </cell>
          <cell r="E546">
            <v>0</v>
          </cell>
          <cell r="F546">
            <v>0</v>
          </cell>
          <cell r="G546">
            <v>7.4999999999999997E-3</v>
          </cell>
          <cell r="H546">
            <v>0</v>
          </cell>
          <cell r="I546">
            <v>7.4999999999999997E-3</v>
          </cell>
          <cell r="J546">
            <v>0</v>
          </cell>
          <cell r="K546" t="str">
            <v xml:space="preserve"> </v>
          </cell>
          <cell r="AE546">
            <v>2</v>
          </cell>
          <cell r="AF546" t="str">
            <v>Guarantee less than 1%</v>
          </cell>
          <cell r="AG546">
            <v>0</v>
          </cell>
          <cell r="AH546">
            <v>0</v>
          </cell>
          <cell r="AI546">
            <v>0</v>
          </cell>
          <cell r="AJ546">
            <v>0</v>
          </cell>
          <cell r="AK546">
            <v>0</v>
          </cell>
          <cell r="AM546">
            <v>7.4999999999999997E-3</v>
          </cell>
          <cell r="AN546">
            <v>7.4999999999999997E-3</v>
          </cell>
          <cell r="AO546">
            <v>7.4999999999999997E-3</v>
          </cell>
          <cell r="AP546">
            <v>7.4999999999999997E-3</v>
          </cell>
          <cell r="AQ546">
            <v>7.4999999999999997E-3</v>
          </cell>
          <cell r="AS546">
            <v>0</v>
          </cell>
          <cell r="AT546">
            <v>0</v>
          </cell>
          <cell r="AU546">
            <v>0</v>
          </cell>
          <cell r="AV546">
            <v>0</v>
          </cell>
        </row>
        <row r="547">
          <cell r="B547">
            <v>3</v>
          </cell>
          <cell r="C547" t="str">
            <v>Guarantee between 1% and 5%</v>
          </cell>
          <cell r="D547">
            <v>0</v>
          </cell>
          <cell r="E547">
            <v>0</v>
          </cell>
          <cell r="F547">
            <v>0</v>
          </cell>
          <cell r="G547">
            <v>0.01</v>
          </cell>
          <cell r="H547">
            <v>0</v>
          </cell>
          <cell r="I547">
            <v>0.01</v>
          </cell>
          <cell r="J547">
            <v>0</v>
          </cell>
          <cell r="K547" t="str">
            <v xml:space="preserve"> </v>
          </cell>
          <cell r="AE547">
            <v>3</v>
          </cell>
          <cell r="AF547" t="str">
            <v>Guarantee between 1% and 5%</v>
          </cell>
          <cell r="AG547">
            <v>0</v>
          </cell>
          <cell r="AH547">
            <v>0</v>
          </cell>
          <cell r="AI547">
            <v>0</v>
          </cell>
          <cell r="AJ547">
            <v>0</v>
          </cell>
          <cell r="AK547">
            <v>0</v>
          </cell>
          <cell r="AM547">
            <v>0.01</v>
          </cell>
          <cell r="AN547">
            <v>0.01</v>
          </cell>
          <cell r="AO547">
            <v>0.01</v>
          </cell>
          <cell r="AP547">
            <v>0.01</v>
          </cell>
          <cell r="AQ547">
            <v>0.01</v>
          </cell>
          <cell r="AS547">
            <v>0</v>
          </cell>
          <cell r="AT547">
            <v>0</v>
          </cell>
          <cell r="AU547">
            <v>0</v>
          </cell>
          <cell r="AV547">
            <v>0</v>
          </cell>
        </row>
        <row r="548">
          <cell r="B548">
            <v>4</v>
          </cell>
          <cell r="C548" t="str">
            <v>Guarantee over 5%</v>
          </cell>
          <cell r="D548">
            <v>0</v>
          </cell>
          <cell r="E548">
            <v>0</v>
          </cell>
          <cell r="F548">
            <v>0</v>
          </cell>
          <cell r="G548">
            <v>0.02</v>
          </cell>
          <cell r="H548">
            <v>0</v>
          </cell>
          <cell r="I548">
            <v>0.02</v>
          </cell>
          <cell r="J548">
            <v>0</v>
          </cell>
          <cell r="K548" t="str">
            <v xml:space="preserve"> </v>
          </cell>
          <cell r="AE548">
            <v>4</v>
          </cell>
          <cell r="AF548" t="str">
            <v>Guarantee over 5%</v>
          </cell>
          <cell r="AG548">
            <v>0</v>
          </cell>
          <cell r="AH548">
            <v>0</v>
          </cell>
          <cell r="AI548">
            <v>0</v>
          </cell>
          <cell r="AJ548">
            <v>0</v>
          </cell>
          <cell r="AK548">
            <v>0</v>
          </cell>
          <cell r="AM548">
            <v>0.02</v>
          </cell>
          <cell r="AN548">
            <v>0.02</v>
          </cell>
          <cell r="AO548">
            <v>0.02</v>
          </cell>
          <cell r="AP548">
            <v>0.02</v>
          </cell>
          <cell r="AQ548">
            <v>0.02</v>
          </cell>
          <cell r="AS548">
            <v>0</v>
          </cell>
          <cell r="AT548">
            <v>0</v>
          </cell>
          <cell r="AU548">
            <v>0</v>
          </cell>
          <cell r="AV548">
            <v>0</v>
          </cell>
        </row>
        <row r="549">
          <cell r="B549">
            <v>5</v>
          </cell>
          <cell r="C549" t="str">
            <v>Total</v>
          </cell>
          <cell r="D549">
            <v>0</v>
          </cell>
          <cell r="E549">
            <v>0</v>
          </cell>
          <cell r="F549">
            <v>0</v>
          </cell>
          <cell r="I549">
            <v>0</v>
          </cell>
          <cell r="J549">
            <v>0</v>
          </cell>
          <cell r="AE549">
            <v>5</v>
          </cell>
          <cell r="AF549" t="str">
            <v>Total</v>
          </cell>
          <cell r="AG549">
            <v>0</v>
          </cell>
          <cell r="AH549">
            <v>0</v>
          </cell>
          <cell r="AI549">
            <v>0</v>
          </cell>
          <cell r="AJ549">
            <v>0</v>
          </cell>
          <cell r="AK549">
            <v>0</v>
          </cell>
          <cell r="AM549">
            <v>0</v>
          </cell>
          <cell r="AN549">
            <v>0</v>
          </cell>
          <cell r="AO549">
            <v>0</v>
          </cell>
          <cell r="AP549">
            <v>0</v>
          </cell>
          <cell r="AQ549">
            <v>0</v>
          </cell>
          <cell r="AS549">
            <v>0</v>
          </cell>
          <cell r="AT549">
            <v>0</v>
          </cell>
          <cell r="AU549">
            <v>0</v>
          </cell>
          <cell r="AV549">
            <v>0</v>
          </cell>
        </row>
        <row r="551">
          <cell r="C551" t="str">
            <v>Annuities</v>
          </cell>
          <cell r="AF551" t="str">
            <v>Annuities</v>
          </cell>
        </row>
        <row r="552">
          <cell r="B552">
            <v>6</v>
          </cell>
          <cell r="C552" t="str">
            <v>Fixed - Immediate</v>
          </cell>
          <cell r="D552">
            <v>0</v>
          </cell>
          <cell r="E552">
            <v>0</v>
          </cell>
          <cell r="F552">
            <v>0</v>
          </cell>
          <cell r="G552">
            <v>7.4999999999999997E-3</v>
          </cell>
          <cell r="H552">
            <v>0</v>
          </cell>
          <cell r="I552">
            <v>7.4999999999999997E-3</v>
          </cell>
          <cell r="J552">
            <v>0</v>
          </cell>
          <cell r="K552" t="str">
            <v xml:space="preserve"> </v>
          </cell>
          <cell r="AE552">
            <v>6</v>
          </cell>
          <cell r="AF552" t="str">
            <v>Fixed - Immediate</v>
          </cell>
          <cell r="AG552">
            <v>0</v>
          </cell>
          <cell r="AH552">
            <v>0</v>
          </cell>
          <cell r="AI552">
            <v>0</v>
          </cell>
          <cell r="AJ552">
            <v>0</v>
          </cell>
          <cell r="AK552">
            <v>0</v>
          </cell>
          <cell r="AM552">
            <v>7.4999999999999997E-3</v>
          </cell>
          <cell r="AN552">
            <v>7.4999999999999997E-3</v>
          </cell>
          <cell r="AO552">
            <v>7.4999999999999997E-3</v>
          </cell>
          <cell r="AP552">
            <v>7.4999999999999997E-3</v>
          </cell>
          <cell r="AQ552">
            <v>7.4999999999999997E-3</v>
          </cell>
          <cell r="AS552">
            <v>0</v>
          </cell>
          <cell r="AT552">
            <v>0</v>
          </cell>
          <cell r="AU552">
            <v>0</v>
          </cell>
          <cell r="AV552">
            <v>0</v>
          </cell>
        </row>
        <row r="553">
          <cell r="B553">
            <v>7</v>
          </cell>
          <cell r="C553" t="str">
            <v>Fixed - Deferred - 5 years or less outstanding</v>
          </cell>
          <cell r="D553">
            <v>0</v>
          </cell>
          <cell r="E553">
            <v>0</v>
          </cell>
          <cell r="F553">
            <v>0</v>
          </cell>
          <cell r="G553">
            <v>0.02</v>
          </cell>
          <cell r="H553">
            <v>0</v>
          </cell>
          <cell r="I553">
            <v>0.02</v>
          </cell>
          <cell r="J553">
            <v>0</v>
          </cell>
          <cell r="K553" t="str">
            <v xml:space="preserve"> </v>
          </cell>
          <cell r="AE553">
            <v>7</v>
          </cell>
          <cell r="AF553" t="str">
            <v>Fixed - Deferred - 5 years or less outstanding</v>
          </cell>
          <cell r="AG553">
            <v>0</v>
          </cell>
          <cell r="AH553">
            <v>0</v>
          </cell>
          <cell r="AI553">
            <v>0</v>
          </cell>
          <cell r="AJ553">
            <v>0</v>
          </cell>
          <cell r="AK553">
            <v>0</v>
          </cell>
          <cell r="AM553">
            <v>0.02</v>
          </cell>
          <cell r="AN553">
            <v>0.02</v>
          </cell>
          <cell r="AO553">
            <v>0.02</v>
          </cell>
          <cell r="AP553">
            <v>0.02</v>
          </cell>
          <cell r="AQ553">
            <v>0.02</v>
          </cell>
          <cell r="AS553">
            <v>0</v>
          </cell>
          <cell r="AT553">
            <v>0</v>
          </cell>
          <cell r="AU553">
            <v>0</v>
          </cell>
          <cell r="AV553">
            <v>0</v>
          </cell>
        </row>
        <row r="554">
          <cell r="B554">
            <v>8</v>
          </cell>
          <cell r="C554" t="str">
            <v>Fixed - Deferred - over 5 years outstanding</v>
          </cell>
          <cell r="D554">
            <v>0</v>
          </cell>
          <cell r="E554">
            <v>0</v>
          </cell>
          <cell r="F554">
            <v>0</v>
          </cell>
          <cell r="G554">
            <v>1.4999999999999999E-2</v>
          </cell>
          <cell r="H554">
            <v>0</v>
          </cell>
          <cell r="I554">
            <v>1.4999999999999999E-2</v>
          </cell>
          <cell r="J554">
            <v>0</v>
          </cell>
          <cell r="K554" t="str">
            <v xml:space="preserve"> </v>
          </cell>
          <cell r="AE554">
            <v>8</v>
          </cell>
          <cell r="AF554" t="str">
            <v>Fixed - Deferred - over 5 years outstanding</v>
          </cell>
          <cell r="AG554">
            <v>0</v>
          </cell>
          <cell r="AH554">
            <v>0</v>
          </cell>
          <cell r="AI554">
            <v>0</v>
          </cell>
          <cell r="AJ554">
            <v>0</v>
          </cell>
          <cell r="AK554">
            <v>0</v>
          </cell>
          <cell r="AM554">
            <v>1.4999999999999999E-2</v>
          </cell>
          <cell r="AN554">
            <v>1.4999999999999999E-2</v>
          </cell>
          <cell r="AO554">
            <v>1.4999999999999999E-2</v>
          </cell>
          <cell r="AP554">
            <v>1.4999999999999999E-2</v>
          </cell>
          <cell r="AQ554">
            <v>1.4999999999999999E-2</v>
          </cell>
          <cell r="AS554">
            <v>0</v>
          </cell>
          <cell r="AT554">
            <v>0</v>
          </cell>
          <cell r="AU554">
            <v>0</v>
          </cell>
          <cell r="AV554">
            <v>0</v>
          </cell>
        </row>
        <row r="555">
          <cell r="B555">
            <v>9</v>
          </cell>
          <cell r="C555" t="str">
            <v>Variable</v>
          </cell>
          <cell r="D555">
            <v>0</v>
          </cell>
          <cell r="E555">
            <v>0</v>
          </cell>
          <cell r="F555">
            <v>0</v>
          </cell>
          <cell r="G555">
            <v>7.4999999999999997E-3</v>
          </cell>
          <cell r="H555">
            <v>0</v>
          </cell>
          <cell r="I555">
            <v>7.4999999999999997E-3</v>
          </cell>
          <cell r="J555">
            <v>0</v>
          </cell>
          <cell r="K555" t="str">
            <v xml:space="preserve"> </v>
          </cell>
          <cell r="AE555">
            <v>9</v>
          </cell>
          <cell r="AF555" t="str">
            <v>Variable</v>
          </cell>
          <cell r="AG555">
            <v>0</v>
          </cell>
          <cell r="AH555">
            <v>0</v>
          </cell>
          <cell r="AI555">
            <v>0</v>
          </cell>
          <cell r="AJ555">
            <v>0</v>
          </cell>
          <cell r="AK555">
            <v>0</v>
          </cell>
          <cell r="AM555">
            <v>7.4999999999999997E-3</v>
          </cell>
          <cell r="AN555">
            <v>7.4999999999999997E-3</v>
          </cell>
          <cell r="AO555">
            <v>7.4999999999999997E-3</v>
          </cell>
          <cell r="AP555">
            <v>7.4999999999999997E-3</v>
          </cell>
          <cell r="AQ555">
            <v>7.4999999999999997E-3</v>
          </cell>
          <cell r="AS555">
            <v>0</v>
          </cell>
          <cell r="AT555">
            <v>0</v>
          </cell>
          <cell r="AU555">
            <v>0</v>
          </cell>
          <cell r="AV555">
            <v>0</v>
          </cell>
        </row>
        <row r="556">
          <cell r="B556">
            <v>10</v>
          </cell>
          <cell r="C556" t="str">
            <v>Total</v>
          </cell>
          <cell r="D556">
            <v>0</v>
          </cell>
          <cell r="E556">
            <v>0</v>
          </cell>
          <cell r="F556">
            <v>0</v>
          </cell>
          <cell r="I556">
            <v>0</v>
          </cell>
          <cell r="J556">
            <v>0</v>
          </cell>
          <cell r="AE556">
            <v>10</v>
          </cell>
          <cell r="AF556" t="str">
            <v>Total</v>
          </cell>
          <cell r="AG556">
            <v>0</v>
          </cell>
          <cell r="AH556">
            <v>0</v>
          </cell>
          <cell r="AI556">
            <v>0</v>
          </cell>
          <cell r="AJ556">
            <v>0</v>
          </cell>
          <cell r="AK556">
            <v>0</v>
          </cell>
          <cell r="AM556">
            <v>0</v>
          </cell>
          <cell r="AN556">
            <v>0</v>
          </cell>
          <cell r="AO556">
            <v>0</v>
          </cell>
          <cell r="AP556">
            <v>0</v>
          </cell>
          <cell r="AQ556">
            <v>0</v>
          </cell>
          <cell r="AS556">
            <v>0</v>
          </cell>
          <cell r="AT556">
            <v>0</v>
          </cell>
          <cell r="AU556">
            <v>0</v>
          </cell>
          <cell r="AV556">
            <v>0</v>
          </cell>
        </row>
        <row r="558">
          <cell r="C558" t="str">
            <v>North American Type Annuities &amp; Pensions</v>
          </cell>
          <cell r="D558" t="str">
            <v>Mkt Val of Fixed Income Securities:</v>
          </cell>
          <cell r="G558" t="str">
            <v>Baseline</v>
          </cell>
          <cell r="I558" t="str">
            <v>Final</v>
          </cell>
          <cell r="J558" t="str">
            <v>Required</v>
          </cell>
          <cell r="AF558" t="str">
            <v>North American Type Annuities &amp; Pensions</v>
          </cell>
        </row>
        <row r="559">
          <cell r="C559" t="str">
            <v>Non-Segregated (General Account) Annuities &amp; Pensions:</v>
          </cell>
          <cell r="D559" t="str">
            <v>Net Reserves</v>
          </cell>
          <cell r="E559" t="str">
            <v>Adjustment</v>
          </cell>
          <cell r="F559" t="str">
            <v xml:space="preserve">Total </v>
          </cell>
          <cell r="G559" t="str">
            <v>Risk Factor</v>
          </cell>
          <cell r="H559" t="str">
            <v>Adjustment</v>
          </cell>
          <cell r="I559" t="str">
            <v>Risk Factor</v>
          </cell>
          <cell r="J559" t="str">
            <v>Capital</v>
          </cell>
          <cell r="AF559" t="str">
            <v>Non-Segregated (General Account) Annuities &amp; Pensions:</v>
          </cell>
        </row>
        <row r="560">
          <cell r="B560">
            <v>11</v>
          </cell>
          <cell r="C560" t="str">
            <v>Not subject to Discretionary Withdrawal</v>
          </cell>
          <cell r="D560">
            <v>0</v>
          </cell>
          <cell r="E560">
            <v>0</v>
          </cell>
          <cell r="F560">
            <v>0</v>
          </cell>
          <cell r="G560">
            <v>7.4999999999999997E-3</v>
          </cell>
          <cell r="H560">
            <v>0</v>
          </cell>
          <cell r="I560">
            <v>7.4999999999999997E-3</v>
          </cell>
          <cell r="J560">
            <v>0</v>
          </cell>
          <cell r="K560" t="str">
            <v xml:space="preserve"> </v>
          </cell>
          <cell r="AE560">
            <v>11</v>
          </cell>
          <cell r="AF560" t="str">
            <v>Not subject to Discretionary Withdrawal</v>
          </cell>
          <cell r="AG560">
            <v>0</v>
          </cell>
          <cell r="AH560">
            <v>0</v>
          </cell>
          <cell r="AI560">
            <v>0</v>
          </cell>
          <cell r="AJ560">
            <v>0</v>
          </cell>
          <cell r="AK560">
            <v>0</v>
          </cell>
          <cell r="AM560">
            <v>7.4999999999999997E-3</v>
          </cell>
          <cell r="AN560">
            <v>7.4999999999999997E-3</v>
          </cell>
          <cell r="AO560">
            <v>7.4999999999999997E-3</v>
          </cell>
          <cell r="AP560">
            <v>7.4999999999999997E-3</v>
          </cell>
          <cell r="AQ560">
            <v>7.4999999999999997E-3</v>
          </cell>
          <cell r="AS560">
            <v>0</v>
          </cell>
          <cell r="AT560">
            <v>0</v>
          </cell>
          <cell r="AU560">
            <v>0</v>
          </cell>
          <cell r="AV560">
            <v>0</v>
          </cell>
        </row>
        <row r="561">
          <cell r="B561">
            <v>12</v>
          </cell>
          <cell r="C561" t="str">
            <v>Subject to Discretionary W/D with MVA</v>
          </cell>
          <cell r="D561">
            <v>0</v>
          </cell>
          <cell r="E561">
            <v>0</v>
          </cell>
          <cell r="F561">
            <v>0</v>
          </cell>
          <cell r="G561">
            <v>8.9999999999999993E-3</v>
          </cell>
          <cell r="H561">
            <v>0</v>
          </cell>
          <cell r="I561">
            <v>8.9999999999999993E-3</v>
          </cell>
          <cell r="J561">
            <v>0</v>
          </cell>
          <cell r="K561" t="str">
            <v xml:space="preserve"> </v>
          </cell>
          <cell r="AE561">
            <v>12</v>
          </cell>
          <cell r="AF561" t="str">
            <v>Subject to Discretionary W/D with MVA</v>
          </cell>
          <cell r="AG561">
            <v>0</v>
          </cell>
          <cell r="AH561">
            <v>0</v>
          </cell>
          <cell r="AI561">
            <v>0</v>
          </cell>
          <cell r="AJ561">
            <v>0</v>
          </cell>
          <cell r="AK561">
            <v>0</v>
          </cell>
          <cell r="AM561">
            <v>8.9999999999999993E-3</v>
          </cell>
          <cell r="AN561">
            <v>8.9999999999999993E-3</v>
          </cell>
          <cell r="AO561">
            <v>8.9999999999999993E-3</v>
          </cell>
          <cell r="AP561">
            <v>8.9999999999999993E-3</v>
          </cell>
          <cell r="AQ561">
            <v>8.9999999999999993E-3</v>
          </cell>
          <cell r="AS561">
            <v>0</v>
          </cell>
          <cell r="AT561">
            <v>0</v>
          </cell>
          <cell r="AU561">
            <v>0</v>
          </cell>
          <cell r="AV561">
            <v>0</v>
          </cell>
        </row>
        <row r="562">
          <cell r="B562">
            <v>13</v>
          </cell>
          <cell r="C562" t="str">
            <v>Subject to Discretionary W/D w/ Surrender Chgs from 1% to 3%</v>
          </cell>
          <cell r="D562">
            <v>0</v>
          </cell>
          <cell r="E562">
            <v>0</v>
          </cell>
          <cell r="F562">
            <v>0</v>
          </cell>
          <cell r="G562">
            <v>1.7999999999999999E-2</v>
          </cell>
          <cell r="H562">
            <v>0</v>
          </cell>
          <cell r="I562">
            <v>1.7999999999999999E-2</v>
          </cell>
          <cell r="J562">
            <v>0</v>
          </cell>
          <cell r="K562" t="str">
            <v xml:space="preserve"> </v>
          </cell>
          <cell r="AE562">
            <v>13</v>
          </cell>
          <cell r="AF562" t="str">
            <v>Subject to Discretionary W/D w/ Surrender Chgs from 1% to 3%</v>
          </cell>
          <cell r="AG562">
            <v>0</v>
          </cell>
          <cell r="AH562">
            <v>0</v>
          </cell>
          <cell r="AI562">
            <v>0</v>
          </cell>
          <cell r="AJ562">
            <v>0</v>
          </cell>
          <cell r="AK562">
            <v>0</v>
          </cell>
          <cell r="AM562">
            <v>1.7999999999999999E-2</v>
          </cell>
          <cell r="AN562">
            <v>1.7999999999999999E-2</v>
          </cell>
          <cell r="AO562">
            <v>1.7999999999999999E-2</v>
          </cell>
          <cell r="AP562">
            <v>1.7999999999999999E-2</v>
          </cell>
          <cell r="AQ562">
            <v>1.7999999999999999E-2</v>
          </cell>
          <cell r="AS562">
            <v>0</v>
          </cell>
          <cell r="AT562">
            <v>0</v>
          </cell>
          <cell r="AU562">
            <v>0</v>
          </cell>
          <cell r="AV562">
            <v>0</v>
          </cell>
        </row>
        <row r="563">
          <cell r="B563">
            <v>14</v>
          </cell>
          <cell r="C563" t="str">
            <v>Subject to Discretionary W/D w/ Surrender Chg &gt;3%</v>
          </cell>
          <cell r="D563">
            <v>0</v>
          </cell>
          <cell r="E563">
            <v>0</v>
          </cell>
          <cell r="F563">
            <v>0</v>
          </cell>
          <cell r="G563">
            <v>1.4999999999999999E-2</v>
          </cell>
          <cell r="H563">
            <v>0</v>
          </cell>
          <cell r="I563">
            <v>1.4999999999999999E-2</v>
          </cell>
          <cell r="J563">
            <v>0</v>
          </cell>
          <cell r="K563" t="str">
            <v xml:space="preserve"> </v>
          </cell>
          <cell r="AE563">
            <v>14</v>
          </cell>
          <cell r="AF563" t="str">
            <v>Subject to Discretionary W/D w/ Surrender Chg &gt;3%</v>
          </cell>
          <cell r="AG563">
            <v>0</v>
          </cell>
          <cell r="AH563">
            <v>0</v>
          </cell>
          <cell r="AI563">
            <v>0</v>
          </cell>
          <cell r="AJ563">
            <v>0</v>
          </cell>
          <cell r="AK563">
            <v>0</v>
          </cell>
          <cell r="AM563">
            <v>1.4999999999999999E-2</v>
          </cell>
          <cell r="AN563">
            <v>1.4999999999999999E-2</v>
          </cell>
          <cell r="AO563">
            <v>1.4999999999999999E-2</v>
          </cell>
          <cell r="AP563">
            <v>1.4999999999999999E-2</v>
          </cell>
          <cell r="AQ563">
            <v>1.4999999999999999E-2</v>
          </cell>
          <cell r="AS563">
            <v>0</v>
          </cell>
          <cell r="AT563">
            <v>0</v>
          </cell>
          <cell r="AU563">
            <v>0</v>
          </cell>
          <cell r="AV563">
            <v>0</v>
          </cell>
        </row>
        <row r="564">
          <cell r="B564">
            <v>15</v>
          </cell>
          <cell r="C564" t="str">
            <v>Subject to Discretionary W/D w/ NO Surrender Chgs.</v>
          </cell>
          <cell r="D564">
            <v>0</v>
          </cell>
          <cell r="E564">
            <v>0</v>
          </cell>
          <cell r="F564">
            <v>0</v>
          </cell>
          <cell r="G564">
            <v>0.03</v>
          </cell>
          <cell r="H564">
            <v>0</v>
          </cell>
          <cell r="I564">
            <v>0.03</v>
          </cell>
          <cell r="J564">
            <v>0</v>
          </cell>
          <cell r="K564" t="str">
            <v xml:space="preserve"> </v>
          </cell>
          <cell r="AE564">
            <v>15</v>
          </cell>
          <cell r="AF564" t="str">
            <v>Subject to Discretionary W/D w/ NO Surrender Chgs.</v>
          </cell>
          <cell r="AG564">
            <v>0</v>
          </cell>
          <cell r="AH564">
            <v>0</v>
          </cell>
          <cell r="AI564">
            <v>0</v>
          </cell>
          <cell r="AJ564">
            <v>0</v>
          </cell>
          <cell r="AK564">
            <v>0</v>
          </cell>
          <cell r="AM564">
            <v>0.03</v>
          </cell>
          <cell r="AN564">
            <v>0.03</v>
          </cell>
          <cell r="AO564">
            <v>0.03</v>
          </cell>
          <cell r="AP564">
            <v>0.03</v>
          </cell>
          <cell r="AQ564">
            <v>0.03</v>
          </cell>
          <cell r="AS564">
            <v>0</v>
          </cell>
          <cell r="AT564">
            <v>0</v>
          </cell>
          <cell r="AU564">
            <v>0</v>
          </cell>
          <cell r="AV564">
            <v>0</v>
          </cell>
        </row>
        <row r="565">
          <cell r="B565">
            <v>16</v>
          </cell>
          <cell r="C565" t="str">
            <v>Total</v>
          </cell>
          <cell r="D565">
            <v>0</v>
          </cell>
          <cell r="E565">
            <v>0</v>
          </cell>
          <cell r="F565">
            <v>0</v>
          </cell>
          <cell r="I565">
            <v>0</v>
          </cell>
          <cell r="J565">
            <v>0</v>
          </cell>
          <cell r="AE565">
            <v>16</v>
          </cell>
          <cell r="AF565" t="str">
            <v>Total</v>
          </cell>
          <cell r="AG565">
            <v>0</v>
          </cell>
          <cell r="AH565">
            <v>0</v>
          </cell>
          <cell r="AI565">
            <v>0</v>
          </cell>
          <cell r="AJ565">
            <v>0</v>
          </cell>
          <cell r="AK565">
            <v>0</v>
          </cell>
          <cell r="AM565">
            <v>0</v>
          </cell>
          <cell r="AN565">
            <v>0</v>
          </cell>
          <cell r="AO565">
            <v>0</v>
          </cell>
          <cell r="AP565">
            <v>0</v>
          </cell>
          <cell r="AQ565">
            <v>0</v>
          </cell>
          <cell r="AS565">
            <v>0</v>
          </cell>
          <cell r="AT565">
            <v>0</v>
          </cell>
          <cell r="AU565">
            <v>0</v>
          </cell>
          <cell r="AV565">
            <v>0</v>
          </cell>
        </row>
        <row r="567">
          <cell r="C567" t="str">
            <v>Segregated (Separate Account) Annuities &amp; Pensions:</v>
          </cell>
          <cell r="AF567" t="str">
            <v>Segregated (Separate Account) Annuities &amp; Pensions:</v>
          </cell>
        </row>
        <row r="568">
          <cell r="B568">
            <v>17</v>
          </cell>
          <cell r="C568" t="str">
            <v>Not subject to Discretionary Withdrawal</v>
          </cell>
          <cell r="D568">
            <v>0</v>
          </cell>
          <cell r="E568">
            <v>0</v>
          </cell>
          <cell r="F568">
            <v>0</v>
          </cell>
          <cell r="G568">
            <v>7.4999999999999997E-3</v>
          </cell>
          <cell r="H568">
            <v>0</v>
          </cell>
          <cell r="I568">
            <v>7.4999999999999997E-3</v>
          </cell>
          <cell r="J568">
            <v>0</v>
          </cell>
          <cell r="K568" t="str">
            <v xml:space="preserve"> </v>
          </cell>
          <cell r="AE568">
            <v>17</v>
          </cell>
          <cell r="AF568" t="str">
            <v>Not subject to Discretionary Withdrawal</v>
          </cell>
          <cell r="AG568">
            <v>0</v>
          </cell>
          <cell r="AH568">
            <v>0</v>
          </cell>
          <cell r="AI568">
            <v>0</v>
          </cell>
          <cell r="AJ568">
            <v>0</v>
          </cell>
          <cell r="AK568">
            <v>0</v>
          </cell>
          <cell r="AM568">
            <v>7.4999999999999997E-3</v>
          </cell>
          <cell r="AN568">
            <v>7.4999999999999997E-3</v>
          </cell>
          <cell r="AO568">
            <v>7.4999999999999997E-3</v>
          </cell>
          <cell r="AP568">
            <v>7.4999999999999997E-3</v>
          </cell>
          <cell r="AQ568">
            <v>7.4999999999999997E-3</v>
          </cell>
          <cell r="AS568">
            <v>0</v>
          </cell>
          <cell r="AT568">
            <v>0</v>
          </cell>
          <cell r="AU568">
            <v>0</v>
          </cell>
          <cell r="AV568">
            <v>0</v>
          </cell>
        </row>
        <row r="569">
          <cell r="B569">
            <v>18</v>
          </cell>
          <cell r="C569" t="str">
            <v>Subject to Discretionary W/D with MVA</v>
          </cell>
          <cell r="D569">
            <v>0</v>
          </cell>
          <cell r="E569">
            <v>0</v>
          </cell>
          <cell r="F569">
            <v>0</v>
          </cell>
          <cell r="G569">
            <v>8.9999999999999993E-3</v>
          </cell>
          <cell r="H569">
            <v>0</v>
          </cell>
          <cell r="I569">
            <v>8.9999999999999993E-3</v>
          </cell>
          <cell r="J569">
            <v>0</v>
          </cell>
          <cell r="K569" t="str">
            <v xml:space="preserve"> </v>
          </cell>
          <cell r="AE569">
            <v>18</v>
          </cell>
          <cell r="AF569" t="str">
            <v>Subject to Discretionary W/D with MVA</v>
          </cell>
          <cell r="AG569">
            <v>0</v>
          </cell>
          <cell r="AH569">
            <v>0</v>
          </cell>
          <cell r="AI569">
            <v>0</v>
          </cell>
          <cell r="AJ569">
            <v>0</v>
          </cell>
          <cell r="AK569">
            <v>0</v>
          </cell>
          <cell r="AM569">
            <v>8.9999999999999993E-3</v>
          </cell>
          <cell r="AN569">
            <v>8.9999999999999993E-3</v>
          </cell>
          <cell r="AO569">
            <v>8.9999999999999993E-3</v>
          </cell>
          <cell r="AP569">
            <v>8.9999999999999993E-3</v>
          </cell>
          <cell r="AQ569">
            <v>8.9999999999999993E-3</v>
          </cell>
          <cell r="AS569">
            <v>0</v>
          </cell>
          <cell r="AT569">
            <v>0</v>
          </cell>
          <cell r="AU569">
            <v>0</v>
          </cell>
          <cell r="AV569">
            <v>0</v>
          </cell>
        </row>
        <row r="570">
          <cell r="B570">
            <v>19</v>
          </cell>
          <cell r="C570" t="str">
            <v>Subject to Discretionary W/D w/ Surrender Chgs from 1% to 3%</v>
          </cell>
          <cell r="D570">
            <v>0</v>
          </cell>
          <cell r="E570">
            <v>0</v>
          </cell>
          <cell r="F570">
            <v>0</v>
          </cell>
          <cell r="G570">
            <v>1.7999999999999999E-2</v>
          </cell>
          <cell r="H570">
            <v>0</v>
          </cell>
          <cell r="I570">
            <v>1.7999999999999999E-2</v>
          </cell>
          <cell r="J570">
            <v>0</v>
          </cell>
          <cell r="K570" t="str">
            <v xml:space="preserve"> </v>
          </cell>
          <cell r="AE570">
            <v>19</v>
          </cell>
          <cell r="AF570" t="str">
            <v>Subject to Discretionary W/D w/ Surrender Chgs from 1% to 3%</v>
          </cell>
          <cell r="AG570">
            <v>0</v>
          </cell>
          <cell r="AH570">
            <v>0</v>
          </cell>
          <cell r="AI570">
            <v>0</v>
          </cell>
          <cell r="AJ570">
            <v>0</v>
          </cell>
          <cell r="AK570">
            <v>0</v>
          </cell>
          <cell r="AM570">
            <v>1.7999999999999999E-2</v>
          </cell>
          <cell r="AN570">
            <v>1.7999999999999999E-2</v>
          </cell>
          <cell r="AO570">
            <v>1.7999999999999999E-2</v>
          </cell>
          <cell r="AP570">
            <v>1.7999999999999999E-2</v>
          </cell>
          <cell r="AQ570">
            <v>1.7999999999999999E-2</v>
          </cell>
          <cell r="AS570">
            <v>0</v>
          </cell>
          <cell r="AT570">
            <v>0</v>
          </cell>
          <cell r="AU570">
            <v>0</v>
          </cell>
          <cell r="AV570">
            <v>0</v>
          </cell>
        </row>
        <row r="571">
          <cell r="B571">
            <v>20</v>
          </cell>
          <cell r="C571" t="str">
            <v>Subject to Discretionary W/D w/ Surrender Chg &gt;3%</v>
          </cell>
          <cell r="D571">
            <v>0</v>
          </cell>
          <cell r="E571">
            <v>0</v>
          </cell>
          <cell r="F571">
            <v>0</v>
          </cell>
          <cell r="G571">
            <v>1.4999999999999999E-2</v>
          </cell>
          <cell r="H571">
            <v>0</v>
          </cell>
          <cell r="I571">
            <v>1.4999999999999999E-2</v>
          </cell>
          <cell r="J571">
            <v>0</v>
          </cell>
          <cell r="K571" t="str">
            <v xml:space="preserve"> </v>
          </cell>
          <cell r="AE571">
            <v>20</v>
          </cell>
          <cell r="AF571" t="str">
            <v>Subject to Discretionary W/D w/ Surrender Chg &gt;3%</v>
          </cell>
          <cell r="AG571">
            <v>0</v>
          </cell>
          <cell r="AH571">
            <v>0</v>
          </cell>
          <cell r="AI571">
            <v>0</v>
          </cell>
          <cell r="AJ571">
            <v>0</v>
          </cell>
          <cell r="AK571">
            <v>0</v>
          </cell>
          <cell r="AM571">
            <v>1.4999999999999999E-2</v>
          </cell>
          <cell r="AN571">
            <v>1.4999999999999999E-2</v>
          </cell>
          <cell r="AO571">
            <v>1.4999999999999999E-2</v>
          </cell>
          <cell r="AP571">
            <v>1.4999999999999999E-2</v>
          </cell>
          <cell r="AQ571">
            <v>1.4999999999999999E-2</v>
          </cell>
          <cell r="AS571">
            <v>0</v>
          </cell>
          <cell r="AT571">
            <v>0</v>
          </cell>
          <cell r="AU571">
            <v>0</v>
          </cell>
          <cell r="AV571">
            <v>0</v>
          </cell>
        </row>
        <row r="572">
          <cell r="B572">
            <v>21</v>
          </cell>
          <cell r="C572" t="str">
            <v>Subject to Discretionary W/D w/ NO Surrender Chgs.</v>
          </cell>
          <cell r="D572">
            <v>0</v>
          </cell>
          <cell r="E572">
            <v>0</v>
          </cell>
          <cell r="F572">
            <v>0</v>
          </cell>
          <cell r="G572">
            <v>0.03</v>
          </cell>
          <cell r="H572">
            <v>0</v>
          </cell>
          <cell r="I572">
            <v>0.03</v>
          </cell>
          <cell r="J572">
            <v>0</v>
          </cell>
          <cell r="K572" t="str">
            <v xml:space="preserve"> </v>
          </cell>
          <cell r="AE572">
            <v>21</v>
          </cell>
          <cell r="AF572" t="str">
            <v>Subject to Discretionary W/D w/ NO Surrender Chgs.</v>
          </cell>
          <cell r="AG572">
            <v>0</v>
          </cell>
          <cell r="AH572">
            <v>0</v>
          </cell>
          <cell r="AI572">
            <v>0</v>
          </cell>
          <cell r="AJ572">
            <v>0</v>
          </cell>
          <cell r="AK572">
            <v>0</v>
          </cell>
          <cell r="AM572">
            <v>0.03</v>
          </cell>
          <cell r="AN572">
            <v>0.03</v>
          </cell>
          <cell r="AO572">
            <v>0.03</v>
          </cell>
          <cell r="AP572">
            <v>0.03</v>
          </cell>
          <cell r="AQ572">
            <v>0.03</v>
          </cell>
          <cell r="AS572">
            <v>0</v>
          </cell>
          <cell r="AT572">
            <v>0</v>
          </cell>
          <cell r="AU572">
            <v>0</v>
          </cell>
          <cell r="AV572">
            <v>0</v>
          </cell>
        </row>
        <row r="573">
          <cell r="B573">
            <v>22</v>
          </cell>
          <cell r="C573" t="str">
            <v>NO Interest Rate Guarantees</v>
          </cell>
          <cell r="D573">
            <v>0</v>
          </cell>
          <cell r="E573">
            <v>0</v>
          </cell>
          <cell r="F573">
            <v>0</v>
          </cell>
          <cell r="G573">
            <v>0</v>
          </cell>
          <cell r="H573">
            <v>0</v>
          </cell>
          <cell r="I573">
            <v>0</v>
          </cell>
          <cell r="J573">
            <v>0</v>
          </cell>
          <cell r="K573" t="str">
            <v xml:space="preserve"> </v>
          </cell>
          <cell r="AE573">
            <v>22</v>
          </cell>
          <cell r="AF573" t="str">
            <v>NO Interest Rate Guarantees</v>
          </cell>
          <cell r="AG573">
            <v>0</v>
          </cell>
          <cell r="AH573">
            <v>0</v>
          </cell>
          <cell r="AI573">
            <v>0</v>
          </cell>
          <cell r="AJ573">
            <v>0</v>
          </cell>
          <cell r="AK573">
            <v>0</v>
          </cell>
          <cell r="AM573">
            <v>0</v>
          </cell>
          <cell r="AN573">
            <v>0</v>
          </cell>
          <cell r="AO573">
            <v>0</v>
          </cell>
          <cell r="AP573">
            <v>0</v>
          </cell>
          <cell r="AQ573">
            <v>0</v>
          </cell>
          <cell r="AS573">
            <v>0</v>
          </cell>
          <cell r="AT573">
            <v>0</v>
          </cell>
          <cell r="AU573">
            <v>0</v>
          </cell>
          <cell r="AV573">
            <v>0</v>
          </cell>
        </row>
        <row r="574">
          <cell r="B574">
            <v>23</v>
          </cell>
          <cell r="C574" t="str">
            <v>Total</v>
          </cell>
          <cell r="D574">
            <v>0</v>
          </cell>
          <cell r="E574">
            <v>0</v>
          </cell>
          <cell r="F574">
            <v>0</v>
          </cell>
          <cell r="I574">
            <v>0</v>
          </cell>
          <cell r="J574">
            <v>0</v>
          </cell>
          <cell r="AE574">
            <v>23</v>
          </cell>
          <cell r="AF574" t="str">
            <v>Total</v>
          </cell>
          <cell r="AG574">
            <v>0</v>
          </cell>
          <cell r="AH574">
            <v>0</v>
          </cell>
          <cell r="AI574">
            <v>0</v>
          </cell>
          <cell r="AJ574">
            <v>0</v>
          </cell>
          <cell r="AK574">
            <v>0</v>
          </cell>
          <cell r="AM574">
            <v>0</v>
          </cell>
          <cell r="AN574">
            <v>0</v>
          </cell>
          <cell r="AO574">
            <v>0</v>
          </cell>
          <cell r="AP574">
            <v>0</v>
          </cell>
          <cell r="AQ574">
            <v>0</v>
          </cell>
          <cell r="AS574">
            <v>0</v>
          </cell>
          <cell r="AT574">
            <v>0</v>
          </cell>
          <cell r="AU574">
            <v>0</v>
          </cell>
          <cell r="AV574">
            <v>0</v>
          </cell>
        </row>
        <row r="576">
          <cell r="D576" t="str">
            <v>Mkt Val of Fixed Income Securities:</v>
          </cell>
          <cell r="G576" t="str">
            <v>Baseline</v>
          </cell>
          <cell r="I576" t="str">
            <v>Final</v>
          </cell>
          <cell r="J576" t="str">
            <v>Required</v>
          </cell>
        </row>
        <row r="577">
          <cell r="C577" t="str">
            <v>Protection Products</v>
          </cell>
          <cell r="D577" t="str">
            <v>Net Reserves</v>
          </cell>
          <cell r="E577" t="str">
            <v>Adjustment</v>
          </cell>
          <cell r="F577" t="str">
            <v xml:space="preserve">Total </v>
          </cell>
          <cell r="G577" t="str">
            <v>Risk Factor</v>
          </cell>
          <cell r="H577" t="str">
            <v>Adjustment</v>
          </cell>
          <cell r="I577" t="str">
            <v>Risk Factor</v>
          </cell>
          <cell r="J577" t="str">
            <v>Capital</v>
          </cell>
          <cell r="AF577" t="str">
            <v>Protection Products</v>
          </cell>
        </row>
        <row r="578">
          <cell r="B578">
            <v>24</v>
          </cell>
          <cell r="C578" t="str">
            <v>Life Insurance</v>
          </cell>
          <cell r="D578">
            <v>0</v>
          </cell>
          <cell r="E578">
            <v>0</v>
          </cell>
          <cell r="F578">
            <v>0</v>
          </cell>
          <cell r="G578">
            <v>5.0000000000000001E-3</v>
          </cell>
          <cell r="H578">
            <v>0</v>
          </cell>
          <cell r="I578">
            <v>5.0000000000000001E-3</v>
          </cell>
          <cell r="J578">
            <v>0</v>
          </cell>
          <cell r="K578" t="str">
            <v xml:space="preserve"> </v>
          </cell>
          <cell r="AE578">
            <v>24</v>
          </cell>
          <cell r="AF578" t="str">
            <v>Life Insurance</v>
          </cell>
          <cell r="AG578">
            <v>0</v>
          </cell>
          <cell r="AH578">
            <v>0</v>
          </cell>
          <cell r="AI578">
            <v>0</v>
          </cell>
          <cell r="AJ578">
            <v>0</v>
          </cell>
          <cell r="AK578">
            <v>0</v>
          </cell>
          <cell r="AM578">
            <v>5.0000000000000001E-3</v>
          </cell>
          <cell r="AN578">
            <v>5.0000000000000001E-3</v>
          </cell>
          <cell r="AO578">
            <v>5.0000000000000001E-3</v>
          </cell>
          <cell r="AP578">
            <v>5.0000000000000001E-3</v>
          </cell>
          <cell r="AQ578">
            <v>5.0000000000000001E-3</v>
          </cell>
          <cell r="AS578">
            <v>0</v>
          </cell>
          <cell r="AT578">
            <v>0</v>
          </cell>
          <cell r="AU578">
            <v>0</v>
          </cell>
          <cell r="AV578">
            <v>0</v>
          </cell>
        </row>
        <row r="579">
          <cell r="B579">
            <v>26</v>
          </cell>
          <cell r="C579" t="str">
            <v>Policy Loans</v>
          </cell>
          <cell r="D579">
            <v>0</v>
          </cell>
          <cell r="E579">
            <v>0</v>
          </cell>
          <cell r="F579">
            <v>0</v>
          </cell>
          <cell r="G579">
            <v>5.0000000000000001E-3</v>
          </cell>
          <cell r="H579">
            <v>0</v>
          </cell>
          <cell r="I579">
            <v>5.0000000000000001E-3</v>
          </cell>
          <cell r="J579">
            <v>0</v>
          </cell>
          <cell r="K579" t="str">
            <v xml:space="preserve"> </v>
          </cell>
          <cell r="AE579">
            <v>26</v>
          </cell>
          <cell r="AF579" t="str">
            <v>Policy Loans</v>
          </cell>
          <cell r="AG579">
            <v>0</v>
          </cell>
          <cell r="AH579">
            <v>0</v>
          </cell>
          <cell r="AI579">
            <v>0</v>
          </cell>
          <cell r="AJ579">
            <v>0</v>
          </cell>
          <cell r="AK579">
            <v>0</v>
          </cell>
          <cell r="AM579">
            <v>5.0000000000000001E-3</v>
          </cell>
          <cell r="AN579">
            <v>5.0000000000000001E-3</v>
          </cell>
          <cell r="AO579">
            <v>5.0000000000000001E-3</v>
          </cell>
          <cell r="AP579">
            <v>5.0000000000000001E-3</v>
          </cell>
          <cell r="AQ579">
            <v>5.0000000000000001E-3</v>
          </cell>
          <cell r="AS579">
            <v>0</v>
          </cell>
          <cell r="AT579">
            <v>0</v>
          </cell>
          <cell r="AU579">
            <v>0</v>
          </cell>
          <cell r="AV579">
            <v>0</v>
          </cell>
        </row>
        <row r="580">
          <cell r="B580">
            <v>27</v>
          </cell>
          <cell r="C580" t="str">
            <v>Total</v>
          </cell>
          <cell r="D580">
            <v>0</v>
          </cell>
          <cell r="E580">
            <v>0</v>
          </cell>
          <cell r="F580">
            <v>0</v>
          </cell>
          <cell r="I580">
            <v>0</v>
          </cell>
          <cell r="J580">
            <v>0</v>
          </cell>
          <cell r="AE580">
            <v>27</v>
          </cell>
          <cell r="AF580" t="str">
            <v>Total</v>
          </cell>
          <cell r="AG580">
            <v>0</v>
          </cell>
          <cell r="AH580">
            <v>0</v>
          </cell>
          <cell r="AI580">
            <v>0</v>
          </cell>
          <cell r="AJ580">
            <v>0</v>
          </cell>
          <cell r="AK580">
            <v>0</v>
          </cell>
          <cell r="AM580">
            <v>0</v>
          </cell>
          <cell r="AN580">
            <v>0</v>
          </cell>
          <cell r="AO580">
            <v>0</v>
          </cell>
          <cell r="AP580">
            <v>0</v>
          </cell>
          <cell r="AQ580">
            <v>0</v>
          </cell>
          <cell r="AS580">
            <v>0</v>
          </cell>
          <cell r="AT580">
            <v>0</v>
          </cell>
          <cell r="AU580">
            <v>0</v>
          </cell>
          <cell r="AV580">
            <v>0</v>
          </cell>
        </row>
        <row r="582">
          <cell r="I582" t="str">
            <v xml:space="preserve">PML </v>
          </cell>
          <cell r="J582" t="str">
            <v>Adjusted</v>
          </cell>
        </row>
        <row r="583">
          <cell r="C583" t="str">
            <v>Property/Casualty Interest Rate Risk</v>
          </cell>
          <cell r="D583" t="str">
            <v>Estimated</v>
          </cell>
          <cell r="E583" t="str">
            <v xml:space="preserve">Market   </v>
          </cell>
          <cell r="H583" t="str">
            <v>Required</v>
          </cell>
          <cell r="I583" t="str">
            <v>to Liquid</v>
          </cell>
          <cell r="J583" t="str">
            <v>Required</v>
          </cell>
          <cell r="AF583" t="str">
            <v>Property/Casualty Interest Rate Risk</v>
          </cell>
          <cell r="AG583" t="str">
            <v>Estimated Duration</v>
          </cell>
          <cell r="AM583" t="str">
            <v>Market Value</v>
          </cell>
          <cell r="AS583" t="str">
            <v>Indicated Required Capital (B)</v>
          </cell>
        </row>
        <row r="584">
          <cell r="C584" t="str">
            <v>Fixed Income Security</v>
          </cell>
          <cell r="D584" t="str">
            <v>Duration</v>
          </cell>
          <cell r="E584" t="str">
            <v xml:space="preserve">  Value   </v>
          </cell>
          <cell r="F584" t="str">
            <v>Adjustment</v>
          </cell>
          <cell r="G584" t="str">
            <v xml:space="preserve">Total  </v>
          </cell>
          <cell r="H584" t="str">
            <v>Capital (A)</v>
          </cell>
          <cell r="I584" t="str">
            <v>Assets</v>
          </cell>
          <cell r="J584" t="str">
            <v>Capital (B)</v>
          </cell>
          <cell r="AF584" t="str">
            <v>Fixed Income Security</v>
          </cell>
          <cell r="AG584">
            <v>39813</v>
          </cell>
          <cell r="AH584">
            <v>40178</v>
          </cell>
          <cell r="AI584">
            <v>40543</v>
          </cell>
          <cell r="AJ584">
            <v>40908</v>
          </cell>
          <cell r="AK584">
            <v>41274</v>
          </cell>
          <cell r="AM584">
            <v>39813</v>
          </cell>
          <cell r="AN584">
            <v>40178</v>
          </cell>
          <cell r="AO584">
            <v>40543</v>
          </cell>
          <cell r="AP584">
            <v>40908</v>
          </cell>
          <cell r="AQ584">
            <v>41274</v>
          </cell>
          <cell r="AS584">
            <v>39813</v>
          </cell>
          <cell r="AT584">
            <v>40178</v>
          </cell>
          <cell r="AU584">
            <v>40543</v>
          </cell>
          <cell r="AV584">
            <v>40908</v>
          </cell>
        </row>
        <row r="585">
          <cell r="B585">
            <v>28</v>
          </cell>
          <cell r="C585" t="str">
            <v>Bonds</v>
          </cell>
          <cell r="D585">
            <v>5</v>
          </cell>
          <cell r="E585">
            <v>0</v>
          </cell>
          <cell r="F585">
            <v>0</v>
          </cell>
          <cell r="G585">
            <v>0</v>
          </cell>
          <cell r="H585">
            <v>0</v>
          </cell>
          <cell r="I585">
            <v>0</v>
          </cell>
          <cell r="J585">
            <v>0</v>
          </cell>
          <cell r="K585" t="str">
            <v xml:space="preserve"> </v>
          </cell>
          <cell r="AE585">
            <v>28</v>
          </cell>
          <cell r="AF585" t="str">
            <v>Bonds</v>
          </cell>
          <cell r="AG585">
            <v>5</v>
          </cell>
          <cell r="AH585">
            <v>5</v>
          </cell>
          <cell r="AI585">
            <v>5</v>
          </cell>
          <cell r="AJ585">
            <v>5</v>
          </cell>
          <cell r="AK585">
            <v>5</v>
          </cell>
          <cell r="AM585">
            <v>0</v>
          </cell>
          <cell r="AN585">
            <v>0</v>
          </cell>
          <cell r="AO585">
            <v>0</v>
          </cell>
          <cell r="AP585">
            <v>0</v>
          </cell>
          <cell r="AQ585">
            <v>0</v>
          </cell>
          <cell r="AS585">
            <v>0</v>
          </cell>
          <cell r="AT585">
            <v>0</v>
          </cell>
          <cell r="AU585">
            <v>0</v>
          </cell>
          <cell r="AV585">
            <v>0</v>
          </cell>
        </row>
        <row r="586">
          <cell r="B586">
            <v>29</v>
          </cell>
          <cell r="C586" t="str">
            <v>Preferred Stocks</v>
          </cell>
          <cell r="D586">
            <v>10</v>
          </cell>
          <cell r="E586">
            <v>0</v>
          </cell>
          <cell r="F586">
            <v>0</v>
          </cell>
          <cell r="G586">
            <v>0</v>
          </cell>
          <cell r="H586">
            <v>0</v>
          </cell>
          <cell r="I586">
            <v>0</v>
          </cell>
          <cell r="J586">
            <v>0</v>
          </cell>
          <cell r="K586" t="str">
            <v xml:space="preserve"> </v>
          </cell>
          <cell r="AE586">
            <v>29</v>
          </cell>
          <cell r="AF586" t="str">
            <v>Preferred Stocks</v>
          </cell>
          <cell r="AG586">
            <v>10</v>
          </cell>
          <cell r="AH586">
            <v>10</v>
          </cell>
          <cell r="AI586">
            <v>10</v>
          </cell>
          <cell r="AJ586">
            <v>10</v>
          </cell>
          <cell r="AK586">
            <v>10</v>
          </cell>
          <cell r="AM586">
            <v>0</v>
          </cell>
          <cell r="AN586">
            <v>0</v>
          </cell>
          <cell r="AO586">
            <v>0</v>
          </cell>
          <cell r="AP586">
            <v>0</v>
          </cell>
          <cell r="AQ586">
            <v>0</v>
          </cell>
          <cell r="AS586">
            <v>0</v>
          </cell>
          <cell r="AT586">
            <v>0</v>
          </cell>
          <cell r="AU586">
            <v>0</v>
          </cell>
          <cell r="AV586">
            <v>0</v>
          </cell>
        </row>
        <row r="587">
          <cell r="B587">
            <v>30</v>
          </cell>
          <cell r="C587" t="str">
            <v>Mortgage Loans</v>
          </cell>
          <cell r="D587">
            <v>7</v>
          </cell>
          <cell r="E587">
            <v>0</v>
          </cell>
          <cell r="F587">
            <v>0</v>
          </cell>
          <cell r="G587">
            <v>0</v>
          </cell>
          <cell r="H587">
            <v>0</v>
          </cell>
          <cell r="I587">
            <v>0</v>
          </cell>
          <cell r="J587">
            <v>0</v>
          </cell>
          <cell r="K587" t="str">
            <v xml:space="preserve"> </v>
          </cell>
          <cell r="AE587">
            <v>30</v>
          </cell>
          <cell r="AF587" t="str">
            <v>Mortgage Loans</v>
          </cell>
          <cell r="AG587">
            <v>7</v>
          </cell>
          <cell r="AH587">
            <v>7</v>
          </cell>
          <cell r="AI587">
            <v>7</v>
          </cell>
          <cell r="AJ587">
            <v>7</v>
          </cell>
          <cell r="AK587">
            <v>7</v>
          </cell>
          <cell r="AM587">
            <v>0</v>
          </cell>
          <cell r="AN587">
            <v>0</v>
          </cell>
          <cell r="AO587">
            <v>0</v>
          </cell>
          <cell r="AP587">
            <v>0</v>
          </cell>
          <cell r="AQ587">
            <v>0</v>
          </cell>
          <cell r="AS587">
            <v>0</v>
          </cell>
          <cell r="AT587">
            <v>0</v>
          </cell>
          <cell r="AU587">
            <v>0</v>
          </cell>
          <cell r="AV587">
            <v>0</v>
          </cell>
        </row>
        <row r="588">
          <cell r="B588">
            <v>31</v>
          </cell>
          <cell r="C588" t="str">
            <v>Total</v>
          </cell>
          <cell r="E588">
            <v>0</v>
          </cell>
          <cell r="F588">
            <v>0</v>
          </cell>
          <cell r="G588">
            <v>0</v>
          </cell>
          <cell r="H588">
            <v>0</v>
          </cell>
          <cell r="J588">
            <v>0</v>
          </cell>
          <cell r="AE588">
            <v>31</v>
          </cell>
          <cell r="AF588" t="str">
            <v>Total</v>
          </cell>
          <cell r="AM588">
            <v>0</v>
          </cell>
          <cell r="AN588">
            <v>0</v>
          </cell>
          <cell r="AO588">
            <v>0</v>
          </cell>
          <cell r="AP588">
            <v>0</v>
          </cell>
          <cell r="AQ588">
            <v>0</v>
          </cell>
          <cell r="AS588">
            <v>0</v>
          </cell>
          <cell r="AT588">
            <v>0</v>
          </cell>
          <cell r="AU588">
            <v>0</v>
          </cell>
          <cell r="AV588">
            <v>0</v>
          </cell>
        </row>
        <row r="590">
          <cell r="B590">
            <v>32</v>
          </cell>
          <cell r="C590" t="str">
            <v>Total Indicated Interest Rate Risk Required Capital</v>
          </cell>
          <cell r="J590">
            <v>0</v>
          </cell>
          <cell r="AM590">
            <v>32</v>
          </cell>
          <cell r="AN590" t="str">
            <v>Total Indicated Interest Rate Risk Required Capital</v>
          </cell>
          <cell r="AS590">
            <v>0</v>
          </cell>
          <cell r="AT590">
            <v>0</v>
          </cell>
          <cell r="AU590">
            <v>0</v>
          </cell>
          <cell r="AV590">
            <v>0</v>
          </cell>
        </row>
        <row r="592">
          <cell r="B592">
            <v>33</v>
          </cell>
          <cell r="C592" t="str">
            <v>Adjustment to Required Capital</v>
          </cell>
          <cell r="J592">
            <v>0</v>
          </cell>
          <cell r="K592" t="str">
            <v xml:space="preserve"> </v>
          </cell>
          <cell r="AM592">
            <v>33</v>
          </cell>
          <cell r="AN592" t="str">
            <v>Adjustment to Required Capital</v>
          </cell>
          <cell r="AS592">
            <v>0</v>
          </cell>
          <cell r="AT592">
            <v>0</v>
          </cell>
          <cell r="AU592">
            <v>0</v>
          </cell>
          <cell r="AV592">
            <v>0</v>
          </cell>
        </row>
        <row r="594">
          <cell r="B594">
            <v>34</v>
          </cell>
          <cell r="C594" t="str">
            <v>Total Interest Rate Risk Required Capital (Selected)</v>
          </cell>
          <cell r="J594">
            <v>0</v>
          </cell>
          <cell r="K594" t="str">
            <v xml:space="preserve"> =(B3)</v>
          </cell>
          <cell r="AM594">
            <v>34</v>
          </cell>
          <cell r="AN594" t="str">
            <v>Total Interest Rate Risk Required Capital (Selected)</v>
          </cell>
          <cell r="AS594">
            <v>0</v>
          </cell>
          <cell r="AT594">
            <v>0</v>
          </cell>
          <cell r="AU594">
            <v>0</v>
          </cell>
          <cell r="AV594">
            <v>0</v>
          </cell>
        </row>
        <row r="596">
          <cell r="B596">
            <v>35</v>
          </cell>
          <cell r="C596" t="str">
            <v>Catastrophe Gross PML</v>
          </cell>
          <cell r="D596">
            <v>0</v>
          </cell>
          <cell r="E596" t="str">
            <v>standard</v>
          </cell>
          <cell r="F596" t="str">
            <v>1st event is 1/250 EQ</v>
          </cell>
          <cell r="AN596">
            <v>35</v>
          </cell>
          <cell r="AO596" t="str">
            <v>Catastrophe Gross PML</v>
          </cell>
          <cell r="AS596">
            <v>0</v>
          </cell>
          <cell r="AT596">
            <v>0</v>
          </cell>
          <cell r="AU596">
            <v>0</v>
          </cell>
          <cell r="AV596">
            <v>0</v>
          </cell>
        </row>
        <row r="597">
          <cell r="B597">
            <v>36</v>
          </cell>
          <cell r="C597" t="str">
            <v>Available Fixed Income Assets</v>
          </cell>
          <cell r="D597">
            <v>0</v>
          </cell>
          <cell r="AN597">
            <v>36</v>
          </cell>
          <cell r="AO597" t="str">
            <v>Fixed Income Assets</v>
          </cell>
          <cell r="AS597">
            <v>0</v>
          </cell>
          <cell r="AT597">
            <v>0</v>
          </cell>
          <cell r="AU597">
            <v>0</v>
          </cell>
          <cell r="AV597">
            <v>0</v>
          </cell>
        </row>
        <row r="598">
          <cell r="B598">
            <v>37</v>
          </cell>
          <cell r="C598" t="str">
            <v>Available Liquid Assets</v>
          </cell>
          <cell r="D598">
            <v>0</v>
          </cell>
          <cell r="AN598">
            <v>37</v>
          </cell>
          <cell r="AO598" t="str">
            <v>Liquid Assets</v>
          </cell>
          <cell r="AS598">
            <v>0</v>
          </cell>
          <cell r="AT598">
            <v>0</v>
          </cell>
          <cell r="AU598">
            <v>0</v>
          </cell>
          <cell r="AV598">
            <v>0</v>
          </cell>
        </row>
        <row r="599">
          <cell r="B599">
            <v>38</v>
          </cell>
          <cell r="C599" t="str">
            <v>Percentage</v>
          </cell>
          <cell r="D599">
            <v>0</v>
          </cell>
          <cell r="AN599">
            <v>38</v>
          </cell>
          <cell r="AO599" t="str">
            <v>Percentage</v>
          </cell>
          <cell r="AS599">
            <v>0</v>
          </cell>
          <cell r="AT599">
            <v>0</v>
          </cell>
          <cell r="AU599">
            <v>0</v>
          </cell>
          <cell r="AV599">
            <v>0</v>
          </cell>
        </row>
        <row r="601">
          <cell r="C601" t="str">
            <v>Notes:</v>
          </cell>
          <cell r="AF601" t="str">
            <v>Notes:</v>
          </cell>
        </row>
        <row r="602">
          <cell r="B602">
            <v>39</v>
          </cell>
          <cell r="C602" t="str">
            <v>(A) - Reflects the following increase in interest rates…………………………..</v>
          </cell>
          <cell r="D602">
            <v>1.2E-2</v>
          </cell>
          <cell r="AE602">
            <v>39</v>
          </cell>
          <cell r="AF602" t="str">
            <v>(A) - Reflects the following increase in interest rates…………………………..</v>
          </cell>
          <cell r="AG602">
            <v>1.2E-2</v>
          </cell>
        </row>
        <row r="603">
          <cell r="B603">
            <v>40</v>
          </cell>
          <cell r="C603" t="str">
            <v>(B) - Adjusted for Gross PML as percent of liquid assets</v>
          </cell>
          <cell r="AE603">
            <v>40</v>
          </cell>
          <cell r="AF603" t="str">
            <v>(B) - Adjusted for Gross PML as percent of liquid assets</v>
          </cell>
        </row>
        <row r="606">
          <cell r="B606" t="str">
            <v>Company:</v>
          </cell>
          <cell r="C606" t="str">
            <v>XYZ Sample</v>
          </cell>
          <cell r="E606" t="str">
            <v>Currency:</v>
          </cell>
          <cell r="F606" t="str">
            <v>US Dollars</v>
          </cell>
        </row>
        <row r="607">
          <cell r="B607" t="str">
            <v>AMB #:</v>
          </cell>
          <cell r="C607" t="str">
            <v>99999</v>
          </cell>
          <cell r="E607" t="str">
            <v>Denomination:</v>
          </cell>
          <cell r="F607" t="str">
            <v>(000)s</v>
          </cell>
          <cell r="K607" t="str">
            <v xml:space="preserve">Page 11 </v>
          </cell>
        </row>
        <row r="608">
          <cell r="B608" t="str">
            <v>Analyst:</v>
          </cell>
          <cell r="C608" t="str">
            <v xml:space="preserve"> </v>
          </cell>
        </row>
        <row r="609">
          <cell r="E609" t="str">
            <v>INTEREST RATE RISK</v>
          </cell>
        </row>
        <row r="610">
          <cell r="D610" t="str">
            <v>1 yr or less</v>
          </cell>
          <cell r="E610">
            <v>40178</v>
          </cell>
        </row>
        <row r="611">
          <cell r="C611" t="str">
            <v>European Type Endowments &amp; Annuities</v>
          </cell>
          <cell r="D611" t="str">
            <v>Mkt Val of Fixed Income Securities:</v>
          </cell>
          <cell r="G611" t="str">
            <v>Baseline</v>
          </cell>
          <cell r="I611" t="str">
            <v>Final</v>
          </cell>
          <cell r="J611" t="str">
            <v>Required</v>
          </cell>
        </row>
        <row r="612">
          <cell r="C612" t="str">
            <v>Endowments</v>
          </cell>
          <cell r="D612" t="str">
            <v>Net Reserves</v>
          </cell>
          <cell r="E612" t="str">
            <v>Adjustment</v>
          </cell>
          <cell r="F612" t="str">
            <v xml:space="preserve">Total </v>
          </cell>
          <cell r="G612" t="str">
            <v>Risk Factor</v>
          </cell>
          <cell r="H612" t="str">
            <v>Adjustment</v>
          </cell>
          <cell r="I612" t="str">
            <v>Risk Factor</v>
          </cell>
          <cell r="J612" t="str">
            <v>Capital</v>
          </cell>
          <cell r="K612" t="str">
            <v>Explanation  of Adjustments</v>
          </cell>
        </row>
        <row r="613">
          <cell r="B613">
            <v>1</v>
          </cell>
          <cell r="C613" t="str">
            <v>Unit Linked - Not Guaranteed</v>
          </cell>
          <cell r="D613">
            <v>0</v>
          </cell>
          <cell r="E613">
            <v>0</v>
          </cell>
          <cell r="F613">
            <v>0</v>
          </cell>
          <cell r="G613">
            <v>5.0000000000000001E-3</v>
          </cell>
          <cell r="H613">
            <v>0</v>
          </cell>
          <cell r="I613">
            <v>5.0000000000000001E-3</v>
          </cell>
          <cell r="J613">
            <v>0</v>
          </cell>
          <cell r="K613" t="str">
            <v xml:space="preserve"> </v>
          </cell>
        </row>
        <row r="614">
          <cell r="B614">
            <v>2</v>
          </cell>
          <cell r="C614" t="str">
            <v>Guarantee less than 1%</v>
          </cell>
          <cell r="D614">
            <v>0</v>
          </cell>
          <cell r="E614">
            <v>0</v>
          </cell>
          <cell r="F614">
            <v>0</v>
          </cell>
          <cell r="G614">
            <v>7.4999999999999997E-3</v>
          </cell>
          <cell r="H614">
            <v>0</v>
          </cell>
          <cell r="I614">
            <v>7.4999999999999997E-3</v>
          </cell>
          <cell r="J614">
            <v>0</v>
          </cell>
          <cell r="K614" t="str">
            <v xml:space="preserve"> </v>
          </cell>
        </row>
        <row r="615">
          <cell r="B615">
            <v>3</v>
          </cell>
          <cell r="C615" t="str">
            <v>Guarantee between 1% and 5%</v>
          </cell>
          <cell r="D615">
            <v>0</v>
          </cell>
          <cell r="E615">
            <v>0</v>
          </cell>
          <cell r="F615">
            <v>0</v>
          </cell>
          <cell r="G615">
            <v>0.01</v>
          </cell>
          <cell r="H615">
            <v>0</v>
          </cell>
          <cell r="I615">
            <v>0.01</v>
          </cell>
          <cell r="J615">
            <v>0</v>
          </cell>
          <cell r="K615" t="str">
            <v xml:space="preserve"> </v>
          </cell>
        </row>
        <row r="616">
          <cell r="B616">
            <v>4</v>
          </cell>
          <cell r="C616" t="str">
            <v>Guarantee over 5%</v>
          </cell>
          <cell r="D616">
            <v>0</v>
          </cell>
          <cell r="E616">
            <v>0</v>
          </cell>
          <cell r="F616">
            <v>0</v>
          </cell>
          <cell r="G616">
            <v>0.02</v>
          </cell>
          <cell r="H616">
            <v>0</v>
          </cell>
          <cell r="I616">
            <v>0.02</v>
          </cell>
          <cell r="J616">
            <v>0</v>
          </cell>
          <cell r="K616" t="str">
            <v xml:space="preserve"> </v>
          </cell>
        </row>
        <row r="617">
          <cell r="B617">
            <v>5</v>
          </cell>
          <cell r="C617" t="str">
            <v>Total</v>
          </cell>
          <cell r="D617">
            <v>0</v>
          </cell>
          <cell r="E617">
            <v>0</v>
          </cell>
          <cell r="F617">
            <v>0</v>
          </cell>
          <cell r="I617">
            <v>0</v>
          </cell>
          <cell r="J617">
            <v>0</v>
          </cell>
        </row>
        <row r="619">
          <cell r="C619" t="str">
            <v>Annuities</v>
          </cell>
        </row>
        <row r="620">
          <cell r="B620">
            <v>6</v>
          </cell>
          <cell r="C620" t="str">
            <v>Fixed - Immediate</v>
          </cell>
          <cell r="D620">
            <v>0</v>
          </cell>
          <cell r="E620">
            <v>0</v>
          </cell>
          <cell r="F620">
            <v>0</v>
          </cell>
          <cell r="G620">
            <v>7.4999999999999997E-3</v>
          </cell>
          <cell r="H620">
            <v>0</v>
          </cell>
          <cell r="I620">
            <v>7.4999999999999997E-3</v>
          </cell>
          <cell r="J620">
            <v>0</v>
          </cell>
          <cell r="K620" t="str">
            <v xml:space="preserve"> </v>
          </cell>
        </row>
        <row r="621">
          <cell r="B621">
            <v>7</v>
          </cell>
          <cell r="C621" t="str">
            <v>Fixed - Deferred - 5 years or less outstanding</v>
          </cell>
          <cell r="D621">
            <v>0</v>
          </cell>
          <cell r="E621">
            <v>0</v>
          </cell>
          <cell r="F621">
            <v>0</v>
          </cell>
          <cell r="G621">
            <v>0.02</v>
          </cell>
          <cell r="H621">
            <v>0</v>
          </cell>
          <cell r="I621">
            <v>0.02</v>
          </cell>
          <cell r="J621">
            <v>0</v>
          </cell>
          <cell r="K621" t="str">
            <v xml:space="preserve"> </v>
          </cell>
        </row>
        <row r="622">
          <cell r="B622">
            <v>8</v>
          </cell>
          <cell r="C622" t="str">
            <v>Fixed - Deferred - over 5 years outstanding</v>
          </cell>
          <cell r="D622">
            <v>0</v>
          </cell>
          <cell r="E622">
            <v>0</v>
          </cell>
          <cell r="F622">
            <v>0</v>
          </cell>
          <cell r="G622">
            <v>1.4999999999999999E-2</v>
          </cell>
          <cell r="H622">
            <v>0</v>
          </cell>
          <cell r="I622">
            <v>1.4999999999999999E-2</v>
          </cell>
          <cell r="J622">
            <v>0</v>
          </cell>
          <cell r="K622" t="str">
            <v xml:space="preserve"> </v>
          </cell>
        </row>
        <row r="623">
          <cell r="B623">
            <v>9</v>
          </cell>
          <cell r="C623" t="str">
            <v>Variable</v>
          </cell>
          <cell r="D623">
            <v>0</v>
          </cell>
          <cell r="E623">
            <v>0</v>
          </cell>
          <cell r="F623">
            <v>0</v>
          </cell>
          <cell r="G623">
            <v>7.4999999999999997E-3</v>
          </cell>
          <cell r="H623">
            <v>0</v>
          </cell>
          <cell r="I623">
            <v>7.4999999999999997E-3</v>
          </cell>
          <cell r="J623">
            <v>0</v>
          </cell>
          <cell r="K623" t="str">
            <v xml:space="preserve"> </v>
          </cell>
        </row>
        <row r="624">
          <cell r="B624">
            <v>10</v>
          </cell>
          <cell r="C624" t="str">
            <v>Total</v>
          </cell>
          <cell r="D624">
            <v>0</v>
          </cell>
          <cell r="E624">
            <v>0</v>
          </cell>
          <cell r="F624">
            <v>0</v>
          </cell>
          <cell r="I624">
            <v>0</v>
          </cell>
          <cell r="J624">
            <v>0</v>
          </cell>
        </row>
        <row r="626">
          <cell r="C626" t="str">
            <v>North American Type Annuities &amp; Pensions</v>
          </cell>
          <cell r="D626" t="str">
            <v>Mkt Val of Fixed Income Securities:</v>
          </cell>
          <cell r="G626" t="str">
            <v>Baseline</v>
          </cell>
          <cell r="I626" t="str">
            <v>Final</v>
          </cell>
          <cell r="J626" t="str">
            <v>Required</v>
          </cell>
        </row>
        <row r="627">
          <cell r="C627" t="str">
            <v>Non-Segregated (General Account) Annuities &amp; Pensions:</v>
          </cell>
          <cell r="D627" t="str">
            <v>Net Reserves</v>
          </cell>
          <cell r="E627" t="str">
            <v>Adjustment</v>
          </cell>
          <cell r="F627" t="str">
            <v xml:space="preserve">Total </v>
          </cell>
          <cell r="G627" t="str">
            <v>Risk Factor</v>
          </cell>
          <cell r="H627" t="str">
            <v>Adjustment</v>
          </cell>
          <cell r="I627" t="str">
            <v>Risk Factor</v>
          </cell>
          <cell r="J627" t="str">
            <v>Capital</v>
          </cell>
        </row>
        <row r="628">
          <cell r="B628">
            <v>11</v>
          </cell>
          <cell r="C628" t="str">
            <v>Not subject to Discretionary Withdrawal</v>
          </cell>
          <cell r="D628">
            <v>0</v>
          </cell>
          <cell r="E628">
            <v>0</v>
          </cell>
          <cell r="F628">
            <v>0</v>
          </cell>
          <cell r="G628">
            <v>7.4999999999999997E-3</v>
          </cell>
          <cell r="H628">
            <v>0</v>
          </cell>
          <cell r="I628">
            <v>7.4999999999999997E-3</v>
          </cell>
          <cell r="J628">
            <v>0</v>
          </cell>
          <cell r="K628" t="str">
            <v xml:space="preserve"> </v>
          </cell>
        </row>
        <row r="629">
          <cell r="B629">
            <v>12</v>
          </cell>
          <cell r="C629" t="str">
            <v>Subject to Discretionary W/D with MVA</v>
          </cell>
          <cell r="D629">
            <v>0</v>
          </cell>
          <cell r="E629">
            <v>0</v>
          </cell>
          <cell r="F629">
            <v>0</v>
          </cell>
          <cell r="G629">
            <v>8.9999999999999993E-3</v>
          </cell>
          <cell r="H629">
            <v>0</v>
          </cell>
          <cell r="I629">
            <v>8.9999999999999993E-3</v>
          </cell>
          <cell r="J629">
            <v>0</v>
          </cell>
          <cell r="K629" t="str">
            <v xml:space="preserve"> </v>
          </cell>
        </row>
        <row r="630">
          <cell r="B630">
            <v>13</v>
          </cell>
          <cell r="C630" t="str">
            <v>Subject to Discretionary W/D w/ Surrender Chgs from 1% to 3%</v>
          </cell>
          <cell r="D630">
            <v>0</v>
          </cell>
          <cell r="E630">
            <v>0</v>
          </cell>
          <cell r="F630">
            <v>0</v>
          </cell>
          <cell r="G630">
            <v>1.7999999999999999E-2</v>
          </cell>
          <cell r="H630">
            <v>0</v>
          </cell>
          <cell r="I630">
            <v>1.7999999999999999E-2</v>
          </cell>
          <cell r="J630">
            <v>0</v>
          </cell>
          <cell r="K630" t="str">
            <v xml:space="preserve"> </v>
          </cell>
        </row>
        <row r="631">
          <cell r="B631">
            <v>14</v>
          </cell>
          <cell r="C631" t="str">
            <v>Subject to Discretionary W/D w/ Surrender Chg &gt;3%</v>
          </cell>
          <cell r="D631">
            <v>0</v>
          </cell>
          <cell r="E631">
            <v>0</v>
          </cell>
          <cell r="F631">
            <v>0</v>
          </cell>
          <cell r="G631">
            <v>1.4999999999999999E-2</v>
          </cell>
          <cell r="H631">
            <v>0</v>
          </cell>
          <cell r="I631">
            <v>1.4999999999999999E-2</v>
          </cell>
          <cell r="J631">
            <v>0</v>
          </cell>
          <cell r="K631" t="str">
            <v xml:space="preserve"> </v>
          </cell>
        </row>
        <row r="632">
          <cell r="B632">
            <v>15</v>
          </cell>
          <cell r="C632" t="str">
            <v>Subject to Discretionary W/D w/ NO Surrender Chgs.</v>
          </cell>
          <cell r="D632">
            <v>0</v>
          </cell>
          <cell r="E632">
            <v>0</v>
          </cell>
          <cell r="F632">
            <v>0</v>
          </cell>
          <cell r="G632">
            <v>0.03</v>
          </cell>
          <cell r="H632">
            <v>0</v>
          </cell>
          <cell r="I632">
            <v>0.03</v>
          </cell>
          <cell r="J632">
            <v>0</v>
          </cell>
          <cell r="K632" t="str">
            <v xml:space="preserve"> </v>
          </cell>
        </row>
        <row r="633">
          <cell r="B633">
            <v>16</v>
          </cell>
          <cell r="C633" t="str">
            <v>Total</v>
          </cell>
          <cell r="D633">
            <v>0</v>
          </cell>
          <cell r="E633">
            <v>0</v>
          </cell>
          <cell r="F633">
            <v>0</v>
          </cell>
          <cell r="J633">
            <v>0</v>
          </cell>
        </row>
        <row r="635">
          <cell r="C635" t="str">
            <v>Segregated (Separate Account) Annuities &amp; Pensions:</v>
          </cell>
        </row>
        <row r="636">
          <cell r="B636">
            <v>17</v>
          </cell>
          <cell r="C636" t="str">
            <v>Not subject to Discretionary Withdrawal</v>
          </cell>
          <cell r="D636">
            <v>0</v>
          </cell>
          <cell r="E636">
            <v>0</v>
          </cell>
          <cell r="F636">
            <v>0</v>
          </cell>
          <cell r="G636">
            <v>7.4999999999999997E-3</v>
          </cell>
          <cell r="H636">
            <v>0</v>
          </cell>
          <cell r="I636">
            <v>7.4999999999999997E-3</v>
          </cell>
          <cell r="J636">
            <v>0</v>
          </cell>
          <cell r="K636" t="str">
            <v xml:space="preserve"> </v>
          </cell>
        </row>
        <row r="637">
          <cell r="B637">
            <v>18</v>
          </cell>
          <cell r="C637" t="str">
            <v>Subject to Discretionary W/D with MVA</v>
          </cell>
          <cell r="D637">
            <v>0</v>
          </cell>
          <cell r="E637">
            <v>0</v>
          </cell>
          <cell r="F637">
            <v>0</v>
          </cell>
          <cell r="G637">
            <v>8.9999999999999993E-3</v>
          </cell>
          <cell r="H637">
            <v>0</v>
          </cell>
          <cell r="I637">
            <v>8.9999999999999993E-3</v>
          </cell>
          <cell r="J637">
            <v>0</v>
          </cell>
          <cell r="K637" t="str">
            <v xml:space="preserve"> </v>
          </cell>
        </row>
        <row r="638">
          <cell r="B638">
            <v>19</v>
          </cell>
          <cell r="C638" t="str">
            <v>Subject to Discretionary W/D w/ Surrender Chgs from 1% to 3%</v>
          </cell>
          <cell r="D638">
            <v>0</v>
          </cell>
          <cell r="E638">
            <v>0</v>
          </cell>
          <cell r="F638">
            <v>0</v>
          </cell>
          <cell r="G638">
            <v>1.7999999999999999E-2</v>
          </cell>
          <cell r="H638">
            <v>0</v>
          </cell>
          <cell r="I638">
            <v>1.7999999999999999E-2</v>
          </cell>
          <cell r="J638">
            <v>0</v>
          </cell>
          <cell r="K638" t="str">
            <v xml:space="preserve"> </v>
          </cell>
        </row>
        <row r="639">
          <cell r="B639">
            <v>20</v>
          </cell>
          <cell r="C639" t="str">
            <v>Subject to Discretionary W/D w/ Surrender Chg &gt;3%</v>
          </cell>
          <cell r="D639">
            <v>0</v>
          </cell>
          <cell r="E639">
            <v>0</v>
          </cell>
          <cell r="F639">
            <v>0</v>
          </cell>
          <cell r="G639">
            <v>1.4999999999999999E-2</v>
          </cell>
          <cell r="H639">
            <v>0</v>
          </cell>
          <cell r="I639">
            <v>1.4999999999999999E-2</v>
          </cell>
          <cell r="J639">
            <v>0</v>
          </cell>
          <cell r="K639" t="str">
            <v xml:space="preserve"> </v>
          </cell>
        </row>
        <row r="640">
          <cell r="B640">
            <v>21</v>
          </cell>
          <cell r="C640" t="str">
            <v>Subject to Discretionary W/D w/ NO Surrender Chgs.</v>
          </cell>
          <cell r="D640">
            <v>0</v>
          </cell>
          <cell r="E640">
            <v>0</v>
          </cell>
          <cell r="F640">
            <v>0</v>
          </cell>
          <cell r="G640">
            <v>0.03</v>
          </cell>
          <cell r="H640">
            <v>0</v>
          </cell>
          <cell r="I640">
            <v>0.03</v>
          </cell>
          <cell r="J640">
            <v>0</v>
          </cell>
          <cell r="K640" t="str">
            <v xml:space="preserve"> </v>
          </cell>
        </row>
        <row r="641">
          <cell r="B641">
            <v>22</v>
          </cell>
          <cell r="C641" t="str">
            <v>NO Interest Rate Guarantees</v>
          </cell>
          <cell r="D641">
            <v>0</v>
          </cell>
          <cell r="E641">
            <v>0</v>
          </cell>
          <cell r="F641">
            <v>0</v>
          </cell>
          <cell r="G641">
            <v>0</v>
          </cell>
          <cell r="H641">
            <v>0</v>
          </cell>
          <cell r="I641">
            <v>0</v>
          </cell>
          <cell r="J641">
            <v>0</v>
          </cell>
          <cell r="K641" t="str">
            <v xml:space="preserve"> </v>
          </cell>
        </row>
        <row r="642">
          <cell r="B642">
            <v>23</v>
          </cell>
          <cell r="C642" t="str">
            <v>Total</v>
          </cell>
          <cell r="D642">
            <v>0</v>
          </cell>
          <cell r="E642">
            <v>0</v>
          </cell>
          <cell r="F642">
            <v>0</v>
          </cell>
          <cell r="J642">
            <v>0</v>
          </cell>
        </row>
        <row r="644">
          <cell r="D644" t="str">
            <v>Mkt Val of Fixed Income Securities:</v>
          </cell>
          <cell r="G644" t="str">
            <v>Baseline</v>
          </cell>
          <cell r="I644" t="str">
            <v>Final</v>
          </cell>
          <cell r="J644" t="str">
            <v>Required</v>
          </cell>
        </row>
        <row r="645">
          <cell r="C645" t="str">
            <v>Protection Products</v>
          </cell>
          <cell r="D645" t="str">
            <v>Net Reserves</v>
          </cell>
          <cell r="E645" t="str">
            <v>Adjustment</v>
          </cell>
          <cell r="F645" t="str">
            <v xml:space="preserve">Total </v>
          </cell>
          <cell r="G645" t="str">
            <v>Risk Factor</v>
          </cell>
          <cell r="H645" t="str">
            <v>Adjustment</v>
          </cell>
          <cell r="I645" t="str">
            <v>Risk Factor</v>
          </cell>
          <cell r="J645" t="str">
            <v>Capital</v>
          </cell>
        </row>
        <row r="646">
          <cell r="B646">
            <v>24</v>
          </cell>
          <cell r="C646" t="str">
            <v>Life Insurance</v>
          </cell>
          <cell r="D646">
            <v>0</v>
          </cell>
          <cell r="E646">
            <v>0</v>
          </cell>
          <cell r="F646">
            <v>0</v>
          </cell>
          <cell r="G646">
            <v>5.0000000000000001E-3</v>
          </cell>
          <cell r="H646">
            <v>0</v>
          </cell>
          <cell r="I646">
            <v>5.0000000000000001E-3</v>
          </cell>
          <cell r="J646">
            <v>0</v>
          </cell>
          <cell r="K646" t="str">
            <v xml:space="preserve"> </v>
          </cell>
        </row>
        <row r="647">
          <cell r="B647">
            <v>26</v>
          </cell>
          <cell r="C647" t="str">
            <v>Policy Loans</v>
          </cell>
          <cell r="D647">
            <v>0</v>
          </cell>
          <cell r="E647">
            <v>0</v>
          </cell>
          <cell r="F647">
            <v>0</v>
          </cell>
          <cell r="G647">
            <v>5.0000000000000001E-3</v>
          </cell>
          <cell r="H647">
            <v>0</v>
          </cell>
          <cell r="I647">
            <v>5.0000000000000001E-3</v>
          </cell>
          <cell r="J647">
            <v>0</v>
          </cell>
          <cell r="K647" t="str">
            <v xml:space="preserve"> </v>
          </cell>
        </row>
        <row r="648">
          <cell r="B648">
            <v>27</v>
          </cell>
          <cell r="C648" t="str">
            <v>Total</v>
          </cell>
          <cell r="D648">
            <v>0</v>
          </cell>
          <cell r="E648">
            <v>0</v>
          </cell>
          <cell r="F648">
            <v>0</v>
          </cell>
          <cell r="J648">
            <v>0</v>
          </cell>
        </row>
        <row r="650">
          <cell r="I650" t="str">
            <v xml:space="preserve">PML </v>
          </cell>
          <cell r="J650" t="str">
            <v>Adjusted</v>
          </cell>
        </row>
        <row r="651">
          <cell r="C651" t="str">
            <v>Property/Casualty Interest Rate Risk</v>
          </cell>
          <cell r="D651" t="str">
            <v>Estimated</v>
          </cell>
          <cell r="E651" t="str">
            <v xml:space="preserve">Market   </v>
          </cell>
          <cell r="H651" t="str">
            <v>Required</v>
          </cell>
          <cell r="I651" t="str">
            <v>to Liquid</v>
          </cell>
          <cell r="J651" t="str">
            <v>Required</v>
          </cell>
        </row>
        <row r="652">
          <cell r="C652" t="str">
            <v>Fixed Income Security</v>
          </cell>
          <cell r="D652" t="str">
            <v>Duration</v>
          </cell>
          <cell r="E652" t="str">
            <v xml:space="preserve">  Value   </v>
          </cell>
          <cell r="F652" t="str">
            <v>Adjustment</v>
          </cell>
          <cell r="G652" t="str">
            <v xml:space="preserve">Total  </v>
          </cell>
          <cell r="H652" t="str">
            <v>Capital (A)</v>
          </cell>
          <cell r="I652" t="str">
            <v>Assets</v>
          </cell>
          <cell r="J652" t="str">
            <v>Capital (B)</v>
          </cell>
        </row>
        <row r="653">
          <cell r="B653">
            <v>28</v>
          </cell>
          <cell r="C653" t="str">
            <v>Bonds</v>
          </cell>
          <cell r="D653">
            <v>5</v>
          </cell>
          <cell r="E653">
            <v>0</v>
          </cell>
          <cell r="F653">
            <v>0</v>
          </cell>
          <cell r="G653">
            <v>0</v>
          </cell>
          <cell r="H653">
            <v>0</v>
          </cell>
          <cell r="I653">
            <v>0</v>
          </cell>
          <cell r="J653">
            <v>0</v>
          </cell>
          <cell r="K653" t="str">
            <v xml:space="preserve"> </v>
          </cell>
        </row>
        <row r="654">
          <cell r="B654">
            <v>29</v>
          </cell>
          <cell r="C654" t="str">
            <v>Preferred Stocks</v>
          </cell>
          <cell r="D654">
            <v>10</v>
          </cell>
          <cell r="E654">
            <v>0</v>
          </cell>
          <cell r="F654">
            <v>0</v>
          </cell>
          <cell r="G654">
            <v>0</v>
          </cell>
          <cell r="H654">
            <v>0</v>
          </cell>
          <cell r="I654">
            <v>0</v>
          </cell>
          <cell r="J654">
            <v>0</v>
          </cell>
          <cell r="K654" t="str">
            <v xml:space="preserve"> </v>
          </cell>
        </row>
        <row r="655">
          <cell r="B655">
            <v>30</v>
          </cell>
          <cell r="C655" t="str">
            <v>Mortgage Loans</v>
          </cell>
          <cell r="D655">
            <v>7</v>
          </cell>
          <cell r="E655">
            <v>0</v>
          </cell>
          <cell r="F655">
            <v>0</v>
          </cell>
          <cell r="G655">
            <v>0</v>
          </cell>
          <cell r="H655">
            <v>0</v>
          </cell>
          <cell r="I655">
            <v>0</v>
          </cell>
          <cell r="J655">
            <v>0</v>
          </cell>
          <cell r="K655" t="str">
            <v xml:space="preserve"> </v>
          </cell>
        </row>
        <row r="656">
          <cell r="B656">
            <v>31</v>
          </cell>
          <cell r="C656" t="str">
            <v>Total</v>
          </cell>
          <cell r="E656">
            <v>0</v>
          </cell>
          <cell r="F656">
            <v>0</v>
          </cell>
          <cell r="G656">
            <v>0</v>
          </cell>
          <cell r="H656">
            <v>0</v>
          </cell>
          <cell r="J656">
            <v>0</v>
          </cell>
        </row>
        <row r="658">
          <cell r="B658">
            <v>32</v>
          </cell>
          <cell r="C658" t="str">
            <v>Total Indicated Interest Rate Risk Required Capital</v>
          </cell>
          <cell r="J658">
            <v>0</v>
          </cell>
        </row>
        <row r="660">
          <cell r="B660">
            <v>33</v>
          </cell>
          <cell r="C660" t="str">
            <v>Adjustment to Required Capital</v>
          </cell>
          <cell r="J660">
            <v>0</v>
          </cell>
          <cell r="K660" t="str">
            <v xml:space="preserve"> </v>
          </cell>
        </row>
        <row r="662">
          <cell r="B662">
            <v>34</v>
          </cell>
          <cell r="C662" t="str">
            <v>Total Interest Rate Risk Required Capital (Selected)</v>
          </cell>
          <cell r="J662">
            <v>0</v>
          </cell>
          <cell r="K662" t="str">
            <v xml:space="preserve"> =(B3)</v>
          </cell>
        </row>
        <row r="664">
          <cell r="B664">
            <v>35</v>
          </cell>
          <cell r="C664" t="str">
            <v>Catastrophe Gross PML</v>
          </cell>
          <cell r="D664">
            <v>0</v>
          </cell>
          <cell r="E664" t="str">
            <v>standard</v>
          </cell>
          <cell r="F664" t="str">
            <v>1st event is 1/250 EQ</v>
          </cell>
        </row>
        <row r="665">
          <cell r="B665">
            <v>36</v>
          </cell>
          <cell r="C665" t="str">
            <v>Available Fixed Income Assets</v>
          </cell>
          <cell r="D665">
            <v>0</v>
          </cell>
        </row>
        <row r="666">
          <cell r="B666">
            <v>37</v>
          </cell>
          <cell r="C666" t="str">
            <v>Available Liquid Assets</v>
          </cell>
          <cell r="D666">
            <v>0</v>
          </cell>
        </row>
        <row r="667">
          <cell r="B667">
            <v>38</v>
          </cell>
          <cell r="C667" t="str">
            <v>Percentage</v>
          </cell>
          <cell r="D667">
            <v>0</v>
          </cell>
        </row>
        <row r="669">
          <cell r="C669" t="str">
            <v>Notes:</v>
          </cell>
        </row>
        <row r="670">
          <cell r="B670">
            <v>39</v>
          </cell>
          <cell r="C670" t="str">
            <v>(A) - Reflects the following increase in interest rates…………………………..</v>
          </cell>
          <cell r="D670">
            <v>1.2E-2</v>
          </cell>
        </row>
        <row r="671">
          <cell r="B671">
            <v>40</v>
          </cell>
          <cell r="C671" t="str">
            <v>(B) - Adjusted for Gross PML as percent of liquid assets</v>
          </cell>
        </row>
        <row r="674">
          <cell r="B674" t="str">
            <v>Company:</v>
          </cell>
          <cell r="C674" t="str">
            <v>XYZ Sample</v>
          </cell>
          <cell r="E674" t="str">
            <v>Currency:</v>
          </cell>
          <cell r="F674" t="str">
            <v>US Dollars</v>
          </cell>
        </row>
        <row r="675">
          <cell r="B675" t="str">
            <v>AMB #:</v>
          </cell>
          <cell r="C675" t="str">
            <v>99999</v>
          </cell>
          <cell r="E675" t="str">
            <v>Denomination:</v>
          </cell>
          <cell r="F675" t="str">
            <v>(000)s</v>
          </cell>
          <cell r="K675" t="str">
            <v xml:space="preserve">Page 19 </v>
          </cell>
        </row>
        <row r="676">
          <cell r="B676" t="str">
            <v>Analyst:</v>
          </cell>
          <cell r="C676" t="str">
            <v xml:space="preserve"> </v>
          </cell>
        </row>
        <row r="677">
          <cell r="E677" t="str">
            <v>INTEREST RATE RISK</v>
          </cell>
        </row>
        <row r="678">
          <cell r="D678" t="str">
            <v>1 yr or less</v>
          </cell>
          <cell r="E678">
            <v>40543</v>
          </cell>
        </row>
        <row r="679">
          <cell r="C679" t="str">
            <v>European Type Endowments &amp; Annuities</v>
          </cell>
          <cell r="D679" t="str">
            <v>Mkt Val of Fixed Income Securities:</v>
          </cell>
          <cell r="G679" t="str">
            <v>Baseline</v>
          </cell>
          <cell r="I679" t="str">
            <v>Final</v>
          </cell>
          <cell r="J679" t="str">
            <v>Required</v>
          </cell>
        </row>
        <row r="680">
          <cell r="C680" t="str">
            <v>Endowments</v>
          </cell>
          <cell r="D680" t="str">
            <v>Net Reserves</v>
          </cell>
          <cell r="E680" t="str">
            <v>Adjustment</v>
          </cell>
          <cell r="F680" t="str">
            <v xml:space="preserve">Total </v>
          </cell>
          <cell r="G680" t="str">
            <v>Risk Factor</v>
          </cell>
          <cell r="H680" t="str">
            <v>Adjustment</v>
          </cell>
          <cell r="I680" t="str">
            <v>Risk Factor</v>
          </cell>
          <cell r="J680" t="str">
            <v>Capital</v>
          </cell>
          <cell r="K680" t="str">
            <v>Explanation  of Adjustments</v>
          </cell>
        </row>
        <row r="681">
          <cell r="B681">
            <v>1</v>
          </cell>
          <cell r="C681" t="str">
            <v>Unit Linked - Not Guaranteed</v>
          </cell>
          <cell r="D681">
            <v>0</v>
          </cell>
          <cell r="E681">
            <v>0</v>
          </cell>
          <cell r="F681">
            <v>0</v>
          </cell>
          <cell r="G681">
            <v>5.0000000000000001E-3</v>
          </cell>
          <cell r="H681">
            <v>0</v>
          </cell>
          <cell r="I681">
            <v>5.0000000000000001E-3</v>
          </cell>
          <cell r="J681">
            <v>0</v>
          </cell>
          <cell r="K681" t="str">
            <v xml:space="preserve"> </v>
          </cell>
        </row>
        <row r="682">
          <cell r="B682">
            <v>2</v>
          </cell>
          <cell r="C682" t="str">
            <v>Guarantee less than 1%</v>
          </cell>
          <cell r="D682">
            <v>0</v>
          </cell>
          <cell r="E682">
            <v>0</v>
          </cell>
          <cell r="F682">
            <v>0</v>
          </cell>
          <cell r="G682">
            <v>7.4999999999999997E-3</v>
          </cell>
          <cell r="H682">
            <v>0</v>
          </cell>
          <cell r="I682">
            <v>7.4999999999999997E-3</v>
          </cell>
          <cell r="J682">
            <v>0</v>
          </cell>
          <cell r="K682" t="str">
            <v xml:space="preserve"> </v>
          </cell>
        </row>
        <row r="683">
          <cell r="B683">
            <v>3</v>
          </cell>
          <cell r="C683" t="str">
            <v>Guarantee between 1% and 5%</v>
          </cell>
          <cell r="D683">
            <v>0</v>
          </cell>
          <cell r="E683">
            <v>0</v>
          </cell>
          <cell r="F683">
            <v>0</v>
          </cell>
          <cell r="G683">
            <v>0.01</v>
          </cell>
          <cell r="H683">
            <v>0</v>
          </cell>
          <cell r="I683">
            <v>0.01</v>
          </cell>
          <cell r="J683">
            <v>0</v>
          </cell>
          <cell r="K683" t="str">
            <v xml:space="preserve"> </v>
          </cell>
        </row>
        <row r="684">
          <cell r="B684">
            <v>4</v>
          </cell>
          <cell r="C684" t="str">
            <v>Guarantee over 5%</v>
          </cell>
          <cell r="D684">
            <v>0</v>
          </cell>
          <cell r="E684">
            <v>0</v>
          </cell>
          <cell r="F684">
            <v>0</v>
          </cell>
          <cell r="G684">
            <v>0.02</v>
          </cell>
          <cell r="H684">
            <v>0</v>
          </cell>
          <cell r="I684">
            <v>0.02</v>
          </cell>
          <cell r="J684">
            <v>0</v>
          </cell>
          <cell r="K684" t="str">
            <v xml:space="preserve"> </v>
          </cell>
        </row>
        <row r="685">
          <cell r="B685">
            <v>5</v>
          </cell>
          <cell r="C685" t="str">
            <v>Total</v>
          </cell>
          <cell r="D685">
            <v>0</v>
          </cell>
          <cell r="E685">
            <v>0</v>
          </cell>
          <cell r="F685">
            <v>0</v>
          </cell>
          <cell r="I685">
            <v>0</v>
          </cell>
          <cell r="J685">
            <v>0</v>
          </cell>
        </row>
        <row r="687">
          <cell r="C687" t="str">
            <v>Annuities</v>
          </cell>
        </row>
        <row r="688">
          <cell r="B688">
            <v>6</v>
          </cell>
          <cell r="C688" t="str">
            <v>Fixed - Immediate</v>
          </cell>
          <cell r="D688">
            <v>0</v>
          </cell>
          <cell r="E688">
            <v>0</v>
          </cell>
          <cell r="F688">
            <v>0</v>
          </cell>
          <cell r="G688">
            <v>7.4999999999999997E-3</v>
          </cell>
          <cell r="H688">
            <v>0</v>
          </cell>
          <cell r="I688">
            <v>7.4999999999999997E-3</v>
          </cell>
          <cell r="J688">
            <v>0</v>
          </cell>
          <cell r="K688" t="str">
            <v xml:space="preserve"> </v>
          </cell>
        </row>
        <row r="689">
          <cell r="B689">
            <v>7</v>
          </cell>
          <cell r="C689" t="str">
            <v>Fixed - Deferred - 5 years or less outstanding</v>
          </cell>
          <cell r="D689">
            <v>0</v>
          </cell>
          <cell r="E689">
            <v>0</v>
          </cell>
          <cell r="F689">
            <v>0</v>
          </cell>
          <cell r="G689">
            <v>0.02</v>
          </cell>
          <cell r="H689">
            <v>0</v>
          </cell>
          <cell r="I689">
            <v>0.02</v>
          </cell>
          <cell r="J689">
            <v>0</v>
          </cell>
          <cell r="K689" t="str">
            <v xml:space="preserve"> </v>
          </cell>
        </row>
        <row r="690">
          <cell r="B690">
            <v>8</v>
          </cell>
          <cell r="C690" t="str">
            <v>Fixed - Deferred - over 5 years outstanding</v>
          </cell>
          <cell r="D690">
            <v>0</v>
          </cell>
          <cell r="E690">
            <v>0</v>
          </cell>
          <cell r="F690">
            <v>0</v>
          </cell>
          <cell r="G690">
            <v>1.4999999999999999E-2</v>
          </cell>
          <cell r="H690">
            <v>0</v>
          </cell>
          <cell r="I690">
            <v>1.4999999999999999E-2</v>
          </cell>
          <cell r="J690">
            <v>0</v>
          </cell>
          <cell r="K690" t="str">
            <v xml:space="preserve"> </v>
          </cell>
        </row>
        <row r="691">
          <cell r="B691">
            <v>9</v>
          </cell>
          <cell r="C691" t="str">
            <v>Variable</v>
          </cell>
          <cell r="D691">
            <v>0</v>
          </cell>
          <cell r="E691">
            <v>0</v>
          </cell>
          <cell r="F691">
            <v>0</v>
          </cell>
          <cell r="G691">
            <v>7.4999999999999997E-3</v>
          </cell>
          <cell r="H691">
            <v>0</v>
          </cell>
          <cell r="I691">
            <v>7.4999999999999997E-3</v>
          </cell>
          <cell r="J691">
            <v>0</v>
          </cell>
          <cell r="K691" t="str">
            <v xml:space="preserve"> </v>
          </cell>
        </row>
        <row r="692">
          <cell r="B692">
            <v>10</v>
          </cell>
          <cell r="C692" t="str">
            <v>Total</v>
          </cell>
          <cell r="D692">
            <v>0</v>
          </cell>
          <cell r="E692">
            <v>0</v>
          </cell>
          <cell r="F692">
            <v>0</v>
          </cell>
          <cell r="I692">
            <v>0</v>
          </cell>
          <cell r="J692">
            <v>0</v>
          </cell>
        </row>
        <row r="694">
          <cell r="C694" t="str">
            <v>North American Type Annuities &amp; Pensions</v>
          </cell>
          <cell r="D694" t="str">
            <v>Mkt Val of Fixed Income Securities:</v>
          </cell>
          <cell r="G694" t="str">
            <v>Baseline</v>
          </cell>
          <cell r="I694" t="str">
            <v>Final</v>
          </cell>
          <cell r="J694" t="str">
            <v>Required</v>
          </cell>
        </row>
        <row r="695">
          <cell r="C695" t="str">
            <v>Non-Segregated (General Account) Annuities &amp; Pensions:</v>
          </cell>
          <cell r="D695" t="str">
            <v>Net Reserves</v>
          </cell>
          <cell r="E695" t="str">
            <v>Adjustment</v>
          </cell>
          <cell r="F695" t="str">
            <v xml:space="preserve">Total </v>
          </cell>
          <cell r="G695" t="str">
            <v>Risk Factor</v>
          </cell>
          <cell r="H695" t="str">
            <v>Adjustment</v>
          </cell>
          <cell r="I695" t="str">
            <v>Risk Factor</v>
          </cell>
          <cell r="J695" t="str">
            <v>Capital</v>
          </cell>
        </row>
        <row r="696">
          <cell r="B696">
            <v>11</v>
          </cell>
          <cell r="C696" t="str">
            <v>Not subject to Discretionary Withdrawal</v>
          </cell>
          <cell r="D696">
            <v>0</v>
          </cell>
          <cell r="E696">
            <v>0</v>
          </cell>
          <cell r="F696">
            <v>0</v>
          </cell>
          <cell r="G696">
            <v>7.4999999999999997E-3</v>
          </cell>
          <cell r="H696">
            <v>0</v>
          </cell>
          <cell r="I696">
            <v>7.4999999999999997E-3</v>
          </cell>
          <cell r="J696">
            <v>0</v>
          </cell>
          <cell r="K696" t="str">
            <v xml:space="preserve"> </v>
          </cell>
        </row>
        <row r="697">
          <cell r="B697">
            <v>12</v>
          </cell>
          <cell r="C697" t="str">
            <v>Subject to Discretionary W/D with MVA</v>
          </cell>
          <cell r="D697">
            <v>0</v>
          </cell>
          <cell r="E697">
            <v>0</v>
          </cell>
          <cell r="F697">
            <v>0</v>
          </cell>
          <cell r="G697">
            <v>8.9999999999999993E-3</v>
          </cell>
          <cell r="H697">
            <v>0</v>
          </cell>
          <cell r="I697">
            <v>8.9999999999999993E-3</v>
          </cell>
          <cell r="J697">
            <v>0</v>
          </cell>
          <cell r="K697" t="str">
            <v xml:space="preserve"> </v>
          </cell>
        </row>
        <row r="698">
          <cell r="B698">
            <v>13</v>
          </cell>
          <cell r="C698" t="str">
            <v>Subject to Discretionary W/D w/ Surrender Chgs from 1% to 3%</v>
          </cell>
          <cell r="D698">
            <v>0</v>
          </cell>
          <cell r="E698">
            <v>0</v>
          </cell>
          <cell r="F698">
            <v>0</v>
          </cell>
          <cell r="G698">
            <v>1.7999999999999999E-2</v>
          </cell>
          <cell r="H698">
            <v>0</v>
          </cell>
          <cell r="I698">
            <v>1.7999999999999999E-2</v>
          </cell>
          <cell r="J698">
            <v>0</v>
          </cell>
          <cell r="K698" t="str">
            <v xml:space="preserve"> </v>
          </cell>
        </row>
        <row r="699">
          <cell r="B699">
            <v>14</v>
          </cell>
          <cell r="C699" t="str">
            <v>Subject to Discretionary W/D w/ Surrender Chg &gt;3%</v>
          </cell>
          <cell r="D699">
            <v>0</v>
          </cell>
          <cell r="E699">
            <v>0</v>
          </cell>
          <cell r="F699">
            <v>0</v>
          </cell>
          <cell r="G699">
            <v>1.4999999999999999E-2</v>
          </cell>
          <cell r="H699">
            <v>0</v>
          </cell>
          <cell r="I699">
            <v>1.4999999999999999E-2</v>
          </cell>
          <cell r="J699">
            <v>0</v>
          </cell>
          <cell r="K699" t="str">
            <v xml:space="preserve"> </v>
          </cell>
        </row>
        <row r="700">
          <cell r="B700">
            <v>15</v>
          </cell>
          <cell r="C700" t="str">
            <v>Subject to Discretionary W/D w/ NO Surrender Chgs.</v>
          </cell>
          <cell r="D700">
            <v>0</v>
          </cell>
          <cell r="E700">
            <v>0</v>
          </cell>
          <cell r="F700">
            <v>0</v>
          </cell>
          <cell r="G700">
            <v>0.03</v>
          </cell>
          <cell r="H700">
            <v>0</v>
          </cell>
          <cell r="I700">
            <v>0.03</v>
          </cell>
          <cell r="J700">
            <v>0</v>
          </cell>
          <cell r="K700" t="str">
            <v xml:space="preserve"> </v>
          </cell>
        </row>
        <row r="701">
          <cell r="B701">
            <v>16</v>
          </cell>
          <cell r="C701" t="str">
            <v>Total</v>
          </cell>
          <cell r="D701">
            <v>0</v>
          </cell>
          <cell r="E701">
            <v>0</v>
          </cell>
          <cell r="F701">
            <v>0</v>
          </cell>
          <cell r="I701">
            <v>0</v>
          </cell>
          <cell r="J701">
            <v>0</v>
          </cell>
        </row>
        <row r="703">
          <cell r="C703" t="str">
            <v>Segregated (Separate Account) Annuities &amp; Pensions:</v>
          </cell>
        </row>
        <row r="704">
          <cell r="B704">
            <v>17</v>
          </cell>
          <cell r="C704" t="str">
            <v>Not subject to Discretionary Withdrawal</v>
          </cell>
          <cell r="D704">
            <v>0</v>
          </cell>
          <cell r="E704">
            <v>0</v>
          </cell>
          <cell r="F704">
            <v>0</v>
          </cell>
          <cell r="G704">
            <v>7.4999999999999997E-3</v>
          </cell>
          <cell r="H704">
            <v>0</v>
          </cell>
          <cell r="I704">
            <v>7.4999999999999997E-3</v>
          </cell>
          <cell r="J704">
            <v>0</v>
          </cell>
          <cell r="K704" t="str">
            <v xml:space="preserve"> </v>
          </cell>
        </row>
        <row r="705">
          <cell r="B705">
            <v>18</v>
          </cell>
          <cell r="C705" t="str">
            <v>Subject to Discretionary W/D with MVA</v>
          </cell>
          <cell r="D705">
            <v>0</v>
          </cell>
          <cell r="E705">
            <v>0</v>
          </cell>
          <cell r="F705">
            <v>0</v>
          </cell>
          <cell r="G705">
            <v>8.9999999999999993E-3</v>
          </cell>
          <cell r="H705">
            <v>0</v>
          </cell>
          <cell r="I705">
            <v>8.9999999999999993E-3</v>
          </cell>
          <cell r="J705">
            <v>0</v>
          </cell>
          <cell r="K705" t="str">
            <v xml:space="preserve"> </v>
          </cell>
        </row>
        <row r="706">
          <cell r="B706">
            <v>19</v>
          </cell>
          <cell r="C706" t="str">
            <v>Subject to Discretionary W/D w/ Surrender Chgs from 1% to 3%</v>
          </cell>
          <cell r="D706">
            <v>0</v>
          </cell>
          <cell r="E706">
            <v>0</v>
          </cell>
          <cell r="F706">
            <v>0</v>
          </cell>
          <cell r="G706">
            <v>1.7999999999999999E-2</v>
          </cell>
          <cell r="H706">
            <v>0</v>
          </cell>
          <cell r="I706">
            <v>1.7999999999999999E-2</v>
          </cell>
          <cell r="J706">
            <v>0</v>
          </cell>
          <cell r="K706" t="str">
            <v xml:space="preserve"> </v>
          </cell>
        </row>
        <row r="707">
          <cell r="B707">
            <v>20</v>
          </cell>
          <cell r="C707" t="str">
            <v>Subject to Discretionary W/D w/ Surrender Chg &gt;3%</v>
          </cell>
          <cell r="D707">
            <v>0</v>
          </cell>
          <cell r="E707">
            <v>0</v>
          </cell>
          <cell r="F707">
            <v>0</v>
          </cell>
          <cell r="G707">
            <v>1.4999999999999999E-2</v>
          </cell>
          <cell r="H707">
            <v>0</v>
          </cell>
          <cell r="I707">
            <v>1.4999999999999999E-2</v>
          </cell>
          <cell r="J707">
            <v>0</v>
          </cell>
          <cell r="K707" t="str">
            <v xml:space="preserve"> </v>
          </cell>
        </row>
        <row r="708">
          <cell r="B708">
            <v>21</v>
          </cell>
          <cell r="C708" t="str">
            <v>Subject to Discretionary W/D w/ NO Surrender Chgs.</v>
          </cell>
          <cell r="D708">
            <v>0</v>
          </cell>
          <cell r="E708">
            <v>0</v>
          </cell>
          <cell r="F708">
            <v>0</v>
          </cell>
          <cell r="G708">
            <v>0.03</v>
          </cell>
          <cell r="H708">
            <v>0</v>
          </cell>
          <cell r="I708">
            <v>0.03</v>
          </cell>
          <cell r="J708">
            <v>0</v>
          </cell>
          <cell r="K708" t="str">
            <v xml:space="preserve"> </v>
          </cell>
        </row>
        <row r="709">
          <cell r="B709">
            <v>22</v>
          </cell>
          <cell r="C709" t="str">
            <v>NO Interest Rate Guarantees</v>
          </cell>
          <cell r="D709">
            <v>0</v>
          </cell>
          <cell r="E709">
            <v>0</v>
          </cell>
          <cell r="F709">
            <v>0</v>
          </cell>
          <cell r="G709">
            <v>0</v>
          </cell>
          <cell r="H709">
            <v>0</v>
          </cell>
          <cell r="I709">
            <v>0</v>
          </cell>
          <cell r="J709">
            <v>0</v>
          </cell>
          <cell r="K709" t="str">
            <v xml:space="preserve"> </v>
          </cell>
        </row>
        <row r="710">
          <cell r="B710">
            <v>23</v>
          </cell>
          <cell r="C710" t="str">
            <v>Total</v>
          </cell>
          <cell r="D710">
            <v>0</v>
          </cell>
          <cell r="E710">
            <v>0</v>
          </cell>
          <cell r="F710">
            <v>0</v>
          </cell>
          <cell r="I710">
            <v>0</v>
          </cell>
          <cell r="J710">
            <v>0</v>
          </cell>
        </row>
        <row r="712">
          <cell r="D712" t="str">
            <v>Mkt Val of Fixed Income Securities:</v>
          </cell>
          <cell r="G712" t="str">
            <v>Baseline</v>
          </cell>
          <cell r="I712" t="str">
            <v>Final</v>
          </cell>
          <cell r="J712" t="str">
            <v>Required</v>
          </cell>
        </row>
        <row r="713">
          <cell r="C713" t="str">
            <v>Protection Products</v>
          </cell>
          <cell r="D713" t="str">
            <v>Net Reserves</v>
          </cell>
          <cell r="E713" t="str">
            <v>Adjustment</v>
          </cell>
          <cell r="F713" t="str">
            <v xml:space="preserve">Total </v>
          </cell>
          <cell r="G713" t="str">
            <v>Risk Factor</v>
          </cell>
          <cell r="H713" t="str">
            <v>Adjustment</v>
          </cell>
          <cell r="I713" t="str">
            <v>Risk Factor</v>
          </cell>
          <cell r="J713" t="str">
            <v>Capital</v>
          </cell>
        </row>
        <row r="714">
          <cell r="B714">
            <v>24</v>
          </cell>
          <cell r="C714" t="str">
            <v>Life Insurance</v>
          </cell>
          <cell r="D714">
            <v>0</v>
          </cell>
          <cell r="E714">
            <v>0</v>
          </cell>
          <cell r="F714">
            <v>0</v>
          </cell>
          <cell r="G714">
            <v>5.0000000000000001E-3</v>
          </cell>
          <cell r="H714">
            <v>0</v>
          </cell>
          <cell r="I714">
            <v>5.0000000000000001E-3</v>
          </cell>
          <cell r="J714">
            <v>0</v>
          </cell>
          <cell r="K714" t="str">
            <v xml:space="preserve"> </v>
          </cell>
        </row>
        <row r="715">
          <cell r="B715">
            <v>26</v>
          </cell>
          <cell r="C715" t="str">
            <v>Policy Loans</v>
          </cell>
          <cell r="D715">
            <v>0</v>
          </cell>
          <cell r="E715">
            <v>0</v>
          </cell>
          <cell r="F715">
            <v>0</v>
          </cell>
          <cell r="G715">
            <v>5.0000000000000001E-3</v>
          </cell>
          <cell r="H715">
            <v>0</v>
          </cell>
          <cell r="I715">
            <v>5.0000000000000001E-3</v>
          </cell>
          <cell r="J715">
            <v>0</v>
          </cell>
          <cell r="K715" t="str">
            <v xml:space="preserve"> </v>
          </cell>
        </row>
        <row r="716">
          <cell r="B716">
            <v>27</v>
          </cell>
          <cell r="C716" t="str">
            <v>Total</v>
          </cell>
          <cell r="D716">
            <v>0</v>
          </cell>
          <cell r="E716">
            <v>0</v>
          </cell>
          <cell r="F716">
            <v>0</v>
          </cell>
          <cell r="I716">
            <v>0</v>
          </cell>
          <cell r="J716">
            <v>0</v>
          </cell>
        </row>
        <row r="718">
          <cell r="I718" t="str">
            <v xml:space="preserve">PML </v>
          </cell>
          <cell r="J718" t="str">
            <v>Adjusted</v>
          </cell>
        </row>
        <row r="719">
          <cell r="C719" t="str">
            <v>Property/Casualty Interest Rate Risk</v>
          </cell>
          <cell r="D719" t="str">
            <v>Estimated</v>
          </cell>
          <cell r="E719" t="str">
            <v xml:space="preserve">Market   </v>
          </cell>
          <cell r="H719" t="str">
            <v>Required</v>
          </cell>
          <cell r="I719" t="str">
            <v>to Liquid</v>
          </cell>
          <cell r="J719" t="str">
            <v>Required</v>
          </cell>
        </row>
        <row r="720">
          <cell r="C720" t="str">
            <v>Fixed Income Security</v>
          </cell>
          <cell r="D720" t="str">
            <v>Duration</v>
          </cell>
          <cell r="E720" t="str">
            <v xml:space="preserve">  Value   </v>
          </cell>
          <cell r="F720" t="str">
            <v>Adjustment</v>
          </cell>
          <cell r="G720" t="str">
            <v xml:space="preserve">Total  </v>
          </cell>
          <cell r="H720" t="str">
            <v>Capital (A)</v>
          </cell>
          <cell r="I720" t="str">
            <v>Assets</v>
          </cell>
          <cell r="J720" t="str">
            <v>Capital (B)</v>
          </cell>
        </row>
        <row r="721">
          <cell r="B721">
            <v>28</v>
          </cell>
          <cell r="C721" t="str">
            <v>Bonds</v>
          </cell>
          <cell r="D721">
            <v>5</v>
          </cell>
          <cell r="E721">
            <v>0</v>
          </cell>
          <cell r="F721">
            <v>0</v>
          </cell>
          <cell r="G721">
            <v>0</v>
          </cell>
          <cell r="H721">
            <v>0</v>
          </cell>
          <cell r="I721">
            <v>0</v>
          </cell>
          <cell r="J721">
            <v>0</v>
          </cell>
          <cell r="K721" t="str">
            <v xml:space="preserve"> </v>
          </cell>
        </row>
        <row r="722">
          <cell r="B722">
            <v>29</v>
          </cell>
          <cell r="C722" t="str">
            <v>Preferred Stocks</v>
          </cell>
          <cell r="D722">
            <v>10</v>
          </cell>
          <cell r="E722">
            <v>0</v>
          </cell>
          <cell r="F722">
            <v>0</v>
          </cell>
          <cell r="G722">
            <v>0</v>
          </cell>
          <cell r="H722">
            <v>0</v>
          </cell>
          <cell r="I722">
            <v>0</v>
          </cell>
          <cell r="J722">
            <v>0</v>
          </cell>
          <cell r="K722" t="str">
            <v xml:space="preserve"> </v>
          </cell>
        </row>
        <row r="723">
          <cell r="B723">
            <v>30</v>
          </cell>
          <cell r="C723" t="str">
            <v>Mortgage Loans</v>
          </cell>
          <cell r="D723">
            <v>7</v>
          </cell>
          <cell r="E723">
            <v>0</v>
          </cell>
          <cell r="F723">
            <v>0</v>
          </cell>
          <cell r="G723">
            <v>0</v>
          </cell>
          <cell r="H723">
            <v>0</v>
          </cell>
          <cell r="I723">
            <v>0</v>
          </cell>
          <cell r="J723">
            <v>0</v>
          </cell>
          <cell r="K723" t="str">
            <v xml:space="preserve"> </v>
          </cell>
        </row>
        <row r="724">
          <cell r="B724">
            <v>31</v>
          </cell>
          <cell r="C724" t="str">
            <v>Total</v>
          </cell>
          <cell r="E724">
            <v>0</v>
          </cell>
          <cell r="F724">
            <v>0</v>
          </cell>
          <cell r="G724">
            <v>0</v>
          </cell>
          <cell r="H724">
            <v>0</v>
          </cell>
          <cell r="J724">
            <v>0</v>
          </cell>
        </row>
        <row r="726">
          <cell r="B726">
            <v>32</v>
          </cell>
          <cell r="C726" t="str">
            <v>Total Indicated Interest Rate Risk Required Capital</v>
          </cell>
          <cell r="J726">
            <v>0</v>
          </cell>
        </row>
        <row r="728">
          <cell r="B728">
            <v>33</v>
          </cell>
          <cell r="C728" t="str">
            <v>Adjustment to Required Capital</v>
          </cell>
          <cell r="J728">
            <v>0</v>
          </cell>
          <cell r="K728" t="str">
            <v xml:space="preserve"> </v>
          </cell>
        </row>
        <row r="730">
          <cell r="B730">
            <v>34</v>
          </cell>
          <cell r="C730" t="str">
            <v>Total Interest Rate Risk Required Capital (Selected)</v>
          </cell>
          <cell r="J730">
            <v>0</v>
          </cell>
          <cell r="K730" t="str">
            <v xml:space="preserve"> =(B3)</v>
          </cell>
        </row>
        <row r="732">
          <cell r="B732">
            <v>35</v>
          </cell>
          <cell r="C732" t="str">
            <v>Catastrophe Gross PML</v>
          </cell>
          <cell r="D732">
            <v>0</v>
          </cell>
          <cell r="E732" t="str">
            <v>standard</v>
          </cell>
          <cell r="F732" t="str">
            <v>1st event is 1/250 EQ</v>
          </cell>
        </row>
        <row r="733">
          <cell r="B733">
            <v>36</v>
          </cell>
          <cell r="C733" t="str">
            <v>Available Fixed Income Assets</v>
          </cell>
          <cell r="D733">
            <v>0</v>
          </cell>
        </row>
        <row r="734">
          <cell r="B734">
            <v>37</v>
          </cell>
          <cell r="C734" t="str">
            <v>Available Liquid Assets</v>
          </cell>
          <cell r="D734">
            <v>0</v>
          </cell>
        </row>
        <row r="735">
          <cell r="B735">
            <v>38</v>
          </cell>
          <cell r="C735" t="str">
            <v>Percentage</v>
          </cell>
          <cell r="D735">
            <v>0</v>
          </cell>
        </row>
        <row r="737">
          <cell r="C737" t="str">
            <v>Notes:</v>
          </cell>
        </row>
        <row r="738">
          <cell r="B738">
            <v>39</v>
          </cell>
          <cell r="C738" t="str">
            <v>(A) - Reflects the following increase in interest rates…………………………..</v>
          </cell>
          <cell r="D738">
            <v>1.2E-2</v>
          </cell>
        </row>
        <row r="739">
          <cell r="B739">
            <v>40</v>
          </cell>
          <cell r="C739" t="str">
            <v>(B) - Adjusted for Gross PML as percent of liquid assets</v>
          </cell>
        </row>
        <row r="742">
          <cell r="B742" t="str">
            <v>Company:</v>
          </cell>
          <cell r="C742" t="str">
            <v>XYZ Sample</v>
          </cell>
          <cell r="E742" t="str">
            <v>Currency:</v>
          </cell>
          <cell r="F742" t="str">
            <v>US Dollars</v>
          </cell>
        </row>
        <row r="743">
          <cell r="B743" t="str">
            <v>AMB #:</v>
          </cell>
          <cell r="C743" t="str">
            <v>99999</v>
          </cell>
          <cell r="E743" t="str">
            <v>Denomination:</v>
          </cell>
          <cell r="F743" t="str">
            <v>(000)s</v>
          </cell>
          <cell r="K743" t="str">
            <v xml:space="preserve">Page 27 </v>
          </cell>
        </row>
        <row r="744">
          <cell r="B744" t="str">
            <v>Analyst:</v>
          </cell>
          <cell r="C744" t="str">
            <v xml:space="preserve"> </v>
          </cell>
        </row>
        <row r="745">
          <cell r="E745" t="str">
            <v>INTEREST RATE RISK</v>
          </cell>
        </row>
        <row r="746">
          <cell r="D746" t="str">
            <v>1 yr or less</v>
          </cell>
          <cell r="E746">
            <v>40908</v>
          </cell>
        </row>
        <row r="747">
          <cell r="C747" t="str">
            <v>European Type Endowments &amp; Annuities</v>
          </cell>
          <cell r="D747" t="str">
            <v>Mkt Val of Fixed Income Securities:</v>
          </cell>
          <cell r="G747" t="str">
            <v>Baseline</v>
          </cell>
          <cell r="I747" t="str">
            <v>Final</v>
          </cell>
          <cell r="J747" t="str">
            <v>Required</v>
          </cell>
        </row>
        <row r="748">
          <cell r="C748" t="str">
            <v>Endowments</v>
          </cell>
          <cell r="D748" t="str">
            <v>Net Reserves</v>
          </cell>
          <cell r="E748" t="str">
            <v>Adjustment</v>
          </cell>
          <cell r="F748" t="str">
            <v xml:space="preserve">Total </v>
          </cell>
          <cell r="G748" t="str">
            <v>Risk Factor</v>
          </cell>
          <cell r="H748" t="str">
            <v>Adjustment</v>
          </cell>
          <cell r="I748" t="str">
            <v>Risk Factor</v>
          </cell>
          <cell r="J748" t="str">
            <v>Capital</v>
          </cell>
          <cell r="K748" t="str">
            <v>Explanation  of Adjustments</v>
          </cell>
        </row>
        <row r="749">
          <cell r="B749">
            <v>1</v>
          </cell>
          <cell r="C749" t="str">
            <v>Unit Linked - Not Guaranteed</v>
          </cell>
          <cell r="D749">
            <v>0</v>
          </cell>
          <cell r="E749">
            <v>0</v>
          </cell>
          <cell r="F749">
            <v>0</v>
          </cell>
          <cell r="G749">
            <v>5.0000000000000001E-3</v>
          </cell>
          <cell r="H749">
            <v>0</v>
          </cell>
          <cell r="I749">
            <v>5.0000000000000001E-3</v>
          </cell>
          <cell r="J749">
            <v>0</v>
          </cell>
          <cell r="K749" t="str">
            <v xml:space="preserve"> </v>
          </cell>
        </row>
        <row r="750">
          <cell r="B750">
            <v>2</v>
          </cell>
          <cell r="C750" t="str">
            <v>Guarantee less than 1%</v>
          </cell>
          <cell r="D750">
            <v>0</v>
          </cell>
          <cell r="E750">
            <v>0</v>
          </cell>
          <cell r="F750">
            <v>0</v>
          </cell>
          <cell r="G750">
            <v>7.4999999999999997E-3</v>
          </cell>
          <cell r="H750">
            <v>0</v>
          </cell>
          <cell r="I750">
            <v>7.4999999999999997E-3</v>
          </cell>
          <cell r="J750">
            <v>0</v>
          </cell>
          <cell r="K750" t="str">
            <v xml:space="preserve"> </v>
          </cell>
        </row>
        <row r="751">
          <cell r="B751">
            <v>3</v>
          </cell>
          <cell r="C751" t="str">
            <v>Guarantee between 1% and 5%</v>
          </cell>
          <cell r="D751">
            <v>0</v>
          </cell>
          <cell r="E751">
            <v>0</v>
          </cell>
          <cell r="F751">
            <v>0</v>
          </cell>
          <cell r="G751">
            <v>0.01</v>
          </cell>
          <cell r="H751">
            <v>0</v>
          </cell>
          <cell r="I751">
            <v>0.01</v>
          </cell>
          <cell r="J751">
            <v>0</v>
          </cell>
          <cell r="K751" t="str">
            <v xml:space="preserve"> </v>
          </cell>
        </row>
        <row r="752">
          <cell r="B752">
            <v>4</v>
          </cell>
          <cell r="C752" t="str">
            <v>Guarantee over 5%</v>
          </cell>
          <cell r="D752">
            <v>0</v>
          </cell>
          <cell r="E752">
            <v>0</v>
          </cell>
          <cell r="F752">
            <v>0</v>
          </cell>
          <cell r="G752">
            <v>0.02</v>
          </cell>
          <cell r="H752">
            <v>0</v>
          </cell>
          <cell r="I752">
            <v>0.02</v>
          </cell>
          <cell r="J752">
            <v>0</v>
          </cell>
          <cell r="K752" t="str">
            <v xml:space="preserve"> </v>
          </cell>
        </row>
        <row r="753">
          <cell r="B753">
            <v>5</v>
          </cell>
          <cell r="C753" t="str">
            <v>Total</v>
          </cell>
          <cell r="D753">
            <v>0</v>
          </cell>
          <cell r="E753">
            <v>0</v>
          </cell>
          <cell r="F753">
            <v>0</v>
          </cell>
          <cell r="I753">
            <v>0</v>
          </cell>
          <cell r="J753">
            <v>0</v>
          </cell>
        </row>
        <row r="755">
          <cell r="C755" t="str">
            <v>Annuities</v>
          </cell>
        </row>
        <row r="756">
          <cell r="B756">
            <v>6</v>
          </cell>
          <cell r="C756" t="str">
            <v>Fixed - Immediate</v>
          </cell>
          <cell r="D756">
            <v>0</v>
          </cell>
          <cell r="E756">
            <v>0</v>
          </cell>
          <cell r="F756">
            <v>0</v>
          </cell>
          <cell r="G756">
            <v>7.4999999999999997E-3</v>
          </cell>
          <cell r="H756">
            <v>0</v>
          </cell>
          <cell r="I756">
            <v>7.4999999999999997E-3</v>
          </cell>
          <cell r="J756">
            <v>0</v>
          </cell>
          <cell r="K756" t="str">
            <v xml:space="preserve"> </v>
          </cell>
        </row>
        <row r="757">
          <cell r="B757">
            <v>7</v>
          </cell>
          <cell r="C757" t="str">
            <v>Fixed - Deferred - 5 years or less outstanding</v>
          </cell>
          <cell r="D757">
            <v>0</v>
          </cell>
          <cell r="E757">
            <v>0</v>
          </cell>
          <cell r="F757">
            <v>0</v>
          </cell>
          <cell r="G757">
            <v>0.02</v>
          </cell>
          <cell r="H757">
            <v>0</v>
          </cell>
          <cell r="I757">
            <v>0.02</v>
          </cell>
          <cell r="J757">
            <v>0</v>
          </cell>
          <cell r="K757" t="str">
            <v xml:space="preserve"> </v>
          </cell>
        </row>
        <row r="758">
          <cell r="B758">
            <v>8</v>
          </cell>
          <cell r="C758" t="str">
            <v>Fixed - Deferred - over 5 years outstanding</v>
          </cell>
          <cell r="D758">
            <v>0</v>
          </cell>
          <cell r="E758">
            <v>0</v>
          </cell>
          <cell r="F758">
            <v>0</v>
          </cell>
          <cell r="G758">
            <v>1.4999999999999999E-2</v>
          </cell>
          <cell r="H758">
            <v>0</v>
          </cell>
          <cell r="I758">
            <v>1.4999999999999999E-2</v>
          </cell>
          <cell r="J758">
            <v>0</v>
          </cell>
          <cell r="K758" t="str">
            <v xml:space="preserve"> </v>
          </cell>
        </row>
        <row r="759">
          <cell r="B759">
            <v>9</v>
          </cell>
          <cell r="C759" t="str">
            <v>Variable</v>
          </cell>
          <cell r="D759">
            <v>0</v>
          </cell>
          <cell r="E759">
            <v>0</v>
          </cell>
          <cell r="F759">
            <v>0</v>
          </cell>
          <cell r="G759">
            <v>7.4999999999999997E-3</v>
          </cell>
          <cell r="H759">
            <v>0</v>
          </cell>
          <cell r="I759">
            <v>7.4999999999999997E-3</v>
          </cell>
          <cell r="J759">
            <v>0</v>
          </cell>
          <cell r="K759" t="str">
            <v xml:space="preserve"> </v>
          </cell>
        </row>
        <row r="760">
          <cell r="B760">
            <v>10</v>
          </cell>
          <cell r="C760" t="str">
            <v>Total</v>
          </cell>
          <cell r="D760">
            <v>0</v>
          </cell>
          <cell r="E760">
            <v>0</v>
          </cell>
          <cell r="F760">
            <v>0</v>
          </cell>
          <cell r="I760">
            <v>0</v>
          </cell>
          <cell r="J760">
            <v>0</v>
          </cell>
        </row>
        <row r="762">
          <cell r="C762" t="str">
            <v>North American Type Annuities &amp; Pensions</v>
          </cell>
          <cell r="D762" t="str">
            <v>Mkt Val of Fixed Income Securities:</v>
          </cell>
          <cell r="G762" t="str">
            <v>Baseline</v>
          </cell>
          <cell r="I762" t="str">
            <v>Final</v>
          </cell>
          <cell r="J762" t="str">
            <v>Required</v>
          </cell>
        </row>
        <row r="763">
          <cell r="C763" t="str">
            <v>Non-Segregated (General Account) Annuities &amp; Pensions:</v>
          </cell>
          <cell r="D763" t="str">
            <v>Net Reserves</v>
          </cell>
          <cell r="E763" t="str">
            <v>Adjustment</v>
          </cell>
          <cell r="F763" t="str">
            <v xml:space="preserve">Total </v>
          </cell>
          <cell r="G763" t="str">
            <v>Risk Factor</v>
          </cell>
          <cell r="H763" t="str">
            <v>Adjustment</v>
          </cell>
          <cell r="I763" t="str">
            <v>Risk Factor</v>
          </cell>
          <cell r="J763" t="str">
            <v>Capital</v>
          </cell>
        </row>
        <row r="764">
          <cell r="B764">
            <v>11</v>
          </cell>
          <cell r="C764" t="str">
            <v>Not subject to Discretionary Withdrawal</v>
          </cell>
          <cell r="D764">
            <v>0</v>
          </cell>
          <cell r="E764">
            <v>0</v>
          </cell>
          <cell r="F764">
            <v>0</v>
          </cell>
          <cell r="G764">
            <v>7.4999999999999997E-3</v>
          </cell>
          <cell r="H764">
            <v>0</v>
          </cell>
          <cell r="I764">
            <v>7.4999999999999997E-3</v>
          </cell>
          <cell r="J764">
            <v>0</v>
          </cell>
          <cell r="K764" t="str">
            <v xml:space="preserve"> </v>
          </cell>
        </row>
        <row r="765">
          <cell r="B765">
            <v>12</v>
          </cell>
          <cell r="C765" t="str">
            <v>Subject to Discretionary W/D with MVA</v>
          </cell>
          <cell r="D765">
            <v>0</v>
          </cell>
          <cell r="E765">
            <v>0</v>
          </cell>
          <cell r="F765">
            <v>0</v>
          </cell>
          <cell r="G765">
            <v>8.9999999999999993E-3</v>
          </cell>
          <cell r="H765">
            <v>0</v>
          </cell>
          <cell r="I765">
            <v>8.9999999999999993E-3</v>
          </cell>
          <cell r="J765">
            <v>0</v>
          </cell>
          <cell r="K765" t="str">
            <v xml:space="preserve"> </v>
          </cell>
        </row>
        <row r="766">
          <cell r="B766">
            <v>13</v>
          </cell>
          <cell r="C766" t="str">
            <v>Subject to Discretionary W/D w/ Surrender Chgs from 1% to 3%</v>
          </cell>
          <cell r="D766">
            <v>0</v>
          </cell>
          <cell r="E766">
            <v>0</v>
          </cell>
          <cell r="F766">
            <v>0</v>
          </cell>
          <cell r="G766">
            <v>1.7999999999999999E-2</v>
          </cell>
          <cell r="H766">
            <v>0</v>
          </cell>
          <cell r="I766">
            <v>1.7999999999999999E-2</v>
          </cell>
          <cell r="J766">
            <v>0</v>
          </cell>
          <cell r="K766" t="str">
            <v xml:space="preserve"> </v>
          </cell>
        </row>
        <row r="767">
          <cell r="B767">
            <v>14</v>
          </cell>
          <cell r="C767" t="str">
            <v>Subject to Discretionary W/D w/ Surrender Chg &gt;3%</v>
          </cell>
          <cell r="D767">
            <v>0</v>
          </cell>
          <cell r="E767">
            <v>0</v>
          </cell>
          <cell r="F767">
            <v>0</v>
          </cell>
          <cell r="G767">
            <v>1.4999999999999999E-2</v>
          </cell>
          <cell r="H767">
            <v>0</v>
          </cell>
          <cell r="I767">
            <v>1.4999999999999999E-2</v>
          </cell>
          <cell r="J767">
            <v>0</v>
          </cell>
          <cell r="K767" t="str">
            <v xml:space="preserve"> </v>
          </cell>
        </row>
        <row r="768">
          <cell r="B768">
            <v>15</v>
          </cell>
          <cell r="C768" t="str">
            <v>Subject to Discretionary W/D w/ NO Surrender Chgs.</v>
          </cell>
          <cell r="D768">
            <v>0</v>
          </cell>
          <cell r="E768">
            <v>0</v>
          </cell>
          <cell r="F768">
            <v>0</v>
          </cell>
          <cell r="G768">
            <v>0.03</v>
          </cell>
          <cell r="H768">
            <v>0</v>
          </cell>
          <cell r="I768">
            <v>0.03</v>
          </cell>
          <cell r="J768">
            <v>0</v>
          </cell>
          <cell r="K768" t="str">
            <v xml:space="preserve"> </v>
          </cell>
        </row>
        <row r="769">
          <cell r="B769">
            <v>16</v>
          </cell>
          <cell r="C769" t="str">
            <v>Total</v>
          </cell>
          <cell r="D769">
            <v>0</v>
          </cell>
          <cell r="E769">
            <v>0</v>
          </cell>
          <cell r="F769">
            <v>0</v>
          </cell>
          <cell r="I769">
            <v>0</v>
          </cell>
          <cell r="J769">
            <v>0</v>
          </cell>
        </row>
        <row r="771">
          <cell r="C771" t="str">
            <v>Segregated (Separate Account) Annuities &amp; Pensions:</v>
          </cell>
        </row>
        <row r="772">
          <cell r="B772">
            <v>17</v>
          </cell>
          <cell r="C772" t="str">
            <v>Not subject to Discretionary Withdrawal</v>
          </cell>
          <cell r="D772">
            <v>0</v>
          </cell>
          <cell r="E772">
            <v>0</v>
          </cell>
          <cell r="F772">
            <v>0</v>
          </cell>
          <cell r="G772">
            <v>7.4999999999999997E-3</v>
          </cell>
          <cell r="H772">
            <v>0</v>
          </cell>
          <cell r="I772">
            <v>7.4999999999999997E-3</v>
          </cell>
          <cell r="J772">
            <v>0</v>
          </cell>
          <cell r="K772" t="str">
            <v xml:space="preserve"> </v>
          </cell>
        </row>
        <row r="773">
          <cell r="B773">
            <v>18</v>
          </cell>
          <cell r="C773" t="str">
            <v>Subject to Discretionary W/D with MVA</v>
          </cell>
          <cell r="D773">
            <v>0</v>
          </cell>
          <cell r="E773">
            <v>0</v>
          </cell>
          <cell r="F773">
            <v>0</v>
          </cell>
          <cell r="G773">
            <v>8.9999999999999993E-3</v>
          </cell>
          <cell r="H773">
            <v>0</v>
          </cell>
          <cell r="I773">
            <v>8.9999999999999993E-3</v>
          </cell>
          <cell r="J773">
            <v>0</v>
          </cell>
          <cell r="K773" t="str">
            <v xml:space="preserve"> </v>
          </cell>
        </row>
        <row r="774">
          <cell r="B774">
            <v>19</v>
          </cell>
          <cell r="C774" t="str">
            <v>Subject to Discretionary W/D w/ Surrender Chgs from 1% to 3%</v>
          </cell>
          <cell r="D774">
            <v>0</v>
          </cell>
          <cell r="E774">
            <v>0</v>
          </cell>
          <cell r="F774">
            <v>0</v>
          </cell>
          <cell r="G774">
            <v>1.7999999999999999E-2</v>
          </cell>
          <cell r="H774">
            <v>0</v>
          </cell>
          <cell r="I774">
            <v>1.7999999999999999E-2</v>
          </cell>
          <cell r="J774">
            <v>0</v>
          </cell>
          <cell r="K774" t="str">
            <v xml:space="preserve"> </v>
          </cell>
        </row>
        <row r="775">
          <cell r="B775">
            <v>20</v>
          </cell>
          <cell r="C775" t="str">
            <v>Subject to Discretionary W/D w/ Surrender Chg &gt;3%</v>
          </cell>
          <cell r="D775">
            <v>0</v>
          </cell>
          <cell r="E775">
            <v>0</v>
          </cell>
          <cell r="F775">
            <v>0</v>
          </cell>
          <cell r="G775">
            <v>1.4999999999999999E-2</v>
          </cell>
          <cell r="H775">
            <v>0</v>
          </cell>
          <cell r="I775">
            <v>1.4999999999999999E-2</v>
          </cell>
          <cell r="J775">
            <v>0</v>
          </cell>
          <cell r="K775" t="str">
            <v xml:space="preserve"> </v>
          </cell>
        </row>
        <row r="776">
          <cell r="B776">
            <v>21</v>
          </cell>
          <cell r="C776" t="str">
            <v>Subject to Discretionary W/D w/ NO Surrender Chgs.</v>
          </cell>
          <cell r="D776">
            <v>0</v>
          </cell>
          <cell r="E776">
            <v>0</v>
          </cell>
          <cell r="F776">
            <v>0</v>
          </cell>
          <cell r="G776">
            <v>0.03</v>
          </cell>
          <cell r="H776">
            <v>0</v>
          </cell>
          <cell r="I776">
            <v>0.03</v>
          </cell>
          <cell r="J776">
            <v>0</v>
          </cell>
          <cell r="K776" t="str">
            <v xml:space="preserve"> </v>
          </cell>
        </row>
        <row r="777">
          <cell r="B777">
            <v>22</v>
          </cell>
          <cell r="C777" t="str">
            <v>NO Interest Rate Guarantees</v>
          </cell>
          <cell r="D777">
            <v>0</v>
          </cell>
          <cell r="E777">
            <v>0</v>
          </cell>
          <cell r="F777">
            <v>0</v>
          </cell>
          <cell r="G777">
            <v>0</v>
          </cell>
          <cell r="H777">
            <v>0</v>
          </cell>
          <cell r="I777">
            <v>0</v>
          </cell>
          <cell r="J777">
            <v>0</v>
          </cell>
          <cell r="K777" t="str">
            <v xml:space="preserve"> </v>
          </cell>
        </row>
        <row r="778">
          <cell r="B778">
            <v>23</v>
          </cell>
          <cell r="C778" t="str">
            <v>Total</v>
          </cell>
          <cell r="D778">
            <v>0</v>
          </cell>
          <cell r="E778">
            <v>0</v>
          </cell>
          <cell r="F778">
            <v>0</v>
          </cell>
          <cell r="I778">
            <v>0</v>
          </cell>
          <cell r="J778">
            <v>0</v>
          </cell>
        </row>
        <row r="780">
          <cell r="D780" t="str">
            <v>Mkt Val of Fixed Income Securities:</v>
          </cell>
          <cell r="G780" t="str">
            <v>Baseline</v>
          </cell>
          <cell r="I780" t="str">
            <v>Final</v>
          </cell>
          <cell r="J780" t="str">
            <v>Required</v>
          </cell>
        </row>
        <row r="781">
          <cell r="C781" t="str">
            <v>Protection Products</v>
          </cell>
          <cell r="D781" t="str">
            <v>Net Reserves</v>
          </cell>
          <cell r="E781" t="str">
            <v>Adjustment</v>
          </cell>
          <cell r="F781" t="str">
            <v xml:space="preserve">Total </v>
          </cell>
          <cell r="G781" t="str">
            <v>Risk Factor</v>
          </cell>
          <cell r="H781" t="str">
            <v>Adjustment</v>
          </cell>
          <cell r="I781" t="str">
            <v>Risk Factor</v>
          </cell>
          <cell r="J781" t="str">
            <v>Capital</v>
          </cell>
        </row>
        <row r="782">
          <cell r="B782">
            <v>24</v>
          </cell>
          <cell r="C782" t="str">
            <v>Life Insurance</v>
          </cell>
          <cell r="D782">
            <v>0</v>
          </cell>
          <cell r="E782">
            <v>0</v>
          </cell>
          <cell r="F782">
            <v>0</v>
          </cell>
          <cell r="G782">
            <v>5.0000000000000001E-3</v>
          </cell>
          <cell r="H782">
            <v>0</v>
          </cell>
          <cell r="I782">
            <v>5.0000000000000001E-3</v>
          </cell>
          <cell r="J782">
            <v>0</v>
          </cell>
          <cell r="K782" t="str">
            <v xml:space="preserve"> </v>
          </cell>
        </row>
        <row r="783">
          <cell r="B783">
            <v>26</v>
          </cell>
          <cell r="C783" t="str">
            <v>Policy Loans</v>
          </cell>
          <cell r="D783">
            <v>0</v>
          </cell>
          <cell r="E783">
            <v>0</v>
          </cell>
          <cell r="F783">
            <v>0</v>
          </cell>
          <cell r="G783">
            <v>5.0000000000000001E-3</v>
          </cell>
          <cell r="H783">
            <v>0</v>
          </cell>
          <cell r="I783">
            <v>5.0000000000000001E-3</v>
          </cell>
          <cell r="J783">
            <v>0</v>
          </cell>
          <cell r="K783" t="str">
            <v xml:space="preserve"> </v>
          </cell>
        </row>
        <row r="784">
          <cell r="B784">
            <v>27</v>
          </cell>
          <cell r="C784" t="str">
            <v>Total</v>
          </cell>
          <cell r="D784">
            <v>0</v>
          </cell>
          <cell r="E784">
            <v>0</v>
          </cell>
          <cell r="F784">
            <v>0</v>
          </cell>
          <cell r="I784">
            <v>0</v>
          </cell>
          <cell r="J784">
            <v>0</v>
          </cell>
        </row>
        <row r="786">
          <cell r="I786" t="str">
            <v xml:space="preserve">PML </v>
          </cell>
          <cell r="J786" t="str">
            <v>Adjusted</v>
          </cell>
        </row>
        <row r="787">
          <cell r="C787" t="str">
            <v>Property/Casualty Interest Rate Risk</v>
          </cell>
          <cell r="D787" t="str">
            <v>Estimated</v>
          </cell>
          <cell r="E787" t="str">
            <v xml:space="preserve">Market   </v>
          </cell>
          <cell r="H787" t="str">
            <v>Required</v>
          </cell>
          <cell r="I787" t="str">
            <v>to Liquid</v>
          </cell>
          <cell r="J787" t="str">
            <v>Required</v>
          </cell>
        </row>
        <row r="788">
          <cell r="C788" t="str">
            <v>Fixed Income Security</v>
          </cell>
          <cell r="D788" t="str">
            <v>Duration</v>
          </cell>
          <cell r="E788" t="str">
            <v xml:space="preserve">  Value   </v>
          </cell>
          <cell r="F788" t="str">
            <v>Adjustment</v>
          </cell>
          <cell r="G788" t="str">
            <v xml:space="preserve">Total  </v>
          </cell>
          <cell r="H788" t="str">
            <v>Capital (A)</v>
          </cell>
          <cell r="I788" t="str">
            <v>Assets</v>
          </cell>
          <cell r="J788" t="str">
            <v>Capital (B)</v>
          </cell>
        </row>
        <row r="789">
          <cell r="B789">
            <v>28</v>
          </cell>
          <cell r="C789" t="str">
            <v>Bonds</v>
          </cell>
          <cell r="D789">
            <v>5</v>
          </cell>
          <cell r="E789">
            <v>0</v>
          </cell>
          <cell r="F789">
            <v>0</v>
          </cell>
          <cell r="G789">
            <v>0</v>
          </cell>
          <cell r="H789">
            <v>0</v>
          </cell>
          <cell r="I789">
            <v>0</v>
          </cell>
          <cell r="J789">
            <v>0</v>
          </cell>
          <cell r="K789" t="str">
            <v xml:space="preserve"> </v>
          </cell>
        </row>
        <row r="790">
          <cell r="B790">
            <v>29</v>
          </cell>
          <cell r="C790" t="str">
            <v>Preferred Stocks</v>
          </cell>
          <cell r="D790">
            <v>10</v>
          </cell>
          <cell r="E790">
            <v>0</v>
          </cell>
          <cell r="F790">
            <v>0</v>
          </cell>
          <cell r="G790">
            <v>0</v>
          </cell>
          <cell r="H790">
            <v>0</v>
          </cell>
          <cell r="I790">
            <v>0</v>
          </cell>
          <cell r="J790">
            <v>0</v>
          </cell>
          <cell r="K790" t="str">
            <v xml:space="preserve"> </v>
          </cell>
        </row>
        <row r="791">
          <cell r="B791">
            <v>30</v>
          </cell>
          <cell r="C791" t="str">
            <v>Mortgage Loans</v>
          </cell>
          <cell r="D791">
            <v>7</v>
          </cell>
          <cell r="E791">
            <v>0</v>
          </cell>
          <cell r="F791">
            <v>0</v>
          </cell>
          <cell r="G791">
            <v>0</v>
          </cell>
          <cell r="H791">
            <v>0</v>
          </cell>
          <cell r="I791">
            <v>0</v>
          </cell>
          <cell r="J791">
            <v>0</v>
          </cell>
          <cell r="K791" t="str">
            <v xml:space="preserve"> </v>
          </cell>
        </row>
        <row r="792">
          <cell r="B792">
            <v>31</v>
          </cell>
          <cell r="C792" t="str">
            <v>Total</v>
          </cell>
          <cell r="E792">
            <v>0</v>
          </cell>
          <cell r="F792">
            <v>0</v>
          </cell>
          <cell r="G792">
            <v>0</v>
          </cell>
          <cell r="H792">
            <v>0</v>
          </cell>
          <cell r="J792">
            <v>0</v>
          </cell>
        </row>
        <row r="794">
          <cell r="B794">
            <v>32</v>
          </cell>
          <cell r="C794" t="str">
            <v>Total Indicated Interest Rate Risk Required Capital</v>
          </cell>
          <cell r="J794">
            <v>0</v>
          </cell>
        </row>
        <row r="796">
          <cell r="B796">
            <v>33</v>
          </cell>
          <cell r="C796" t="str">
            <v>Adjustment to Required Capital</v>
          </cell>
          <cell r="J796">
            <v>0</v>
          </cell>
          <cell r="K796" t="str">
            <v xml:space="preserve"> </v>
          </cell>
        </row>
        <row r="798">
          <cell r="B798">
            <v>34</v>
          </cell>
          <cell r="C798" t="str">
            <v>Total Interest Rate Risk Required Capital (Selected)</v>
          </cell>
          <cell r="J798">
            <v>0</v>
          </cell>
          <cell r="K798" t="str">
            <v xml:space="preserve"> =(B3)</v>
          </cell>
        </row>
        <row r="800">
          <cell r="B800">
            <v>35</v>
          </cell>
          <cell r="C800" t="str">
            <v>Catastrophe Gross PML</v>
          </cell>
          <cell r="D800">
            <v>0</v>
          </cell>
          <cell r="E800" t="str">
            <v>standard</v>
          </cell>
          <cell r="F800" t="str">
            <v>1st event is 1/250 EQ</v>
          </cell>
        </row>
        <row r="801">
          <cell r="B801">
            <v>36</v>
          </cell>
          <cell r="C801" t="str">
            <v>Available Fixed Income Assets</v>
          </cell>
          <cell r="D801">
            <v>0</v>
          </cell>
        </row>
        <row r="802">
          <cell r="B802">
            <v>37</v>
          </cell>
          <cell r="C802" t="str">
            <v>Available Liquid Assets</v>
          </cell>
          <cell r="D802">
            <v>0</v>
          </cell>
        </row>
        <row r="803">
          <cell r="B803">
            <v>38</v>
          </cell>
          <cell r="C803" t="str">
            <v>Percentage</v>
          </cell>
          <cell r="D803">
            <v>0</v>
          </cell>
        </row>
        <row r="805">
          <cell r="C805" t="str">
            <v>Notes:</v>
          </cell>
        </row>
        <row r="806">
          <cell r="B806">
            <v>39</v>
          </cell>
          <cell r="C806" t="str">
            <v>(A) - Reflects the following increase in interest rates…………………………..</v>
          </cell>
          <cell r="D806">
            <v>1.2E-2</v>
          </cell>
        </row>
        <row r="807">
          <cell r="B807">
            <v>40</v>
          </cell>
          <cell r="C807" t="str">
            <v>(B) - Adjusted for Gross PML as percent of liquid assets</v>
          </cell>
        </row>
        <row r="810">
          <cell r="B810" t="str">
            <v>Company:</v>
          </cell>
          <cell r="C810" t="str">
            <v>XYZ Sample</v>
          </cell>
          <cell r="E810" t="str">
            <v>Currency:</v>
          </cell>
          <cell r="F810" t="str">
            <v>US Dollars</v>
          </cell>
        </row>
        <row r="811">
          <cell r="B811" t="str">
            <v>AMB #:</v>
          </cell>
          <cell r="C811" t="str">
            <v>99999</v>
          </cell>
          <cell r="E811" t="str">
            <v>Denomination:</v>
          </cell>
          <cell r="F811" t="str">
            <v>(000)s</v>
          </cell>
          <cell r="K811" t="str">
            <v xml:space="preserve">Page 35 </v>
          </cell>
        </row>
        <row r="812">
          <cell r="B812" t="str">
            <v>Analyst:</v>
          </cell>
          <cell r="C812" t="str">
            <v xml:space="preserve"> </v>
          </cell>
        </row>
        <row r="813">
          <cell r="E813" t="str">
            <v>INTEREST RATE RISK</v>
          </cell>
        </row>
        <row r="814">
          <cell r="D814" t="str">
            <v>1 yr or less</v>
          </cell>
          <cell r="E814">
            <v>41274</v>
          </cell>
        </row>
        <row r="815">
          <cell r="C815" t="str">
            <v>European Type Endowments &amp; Annuities</v>
          </cell>
          <cell r="D815" t="str">
            <v>Mkt Val of Fixed Income Securities:</v>
          </cell>
          <cell r="G815" t="str">
            <v>Baseline</v>
          </cell>
          <cell r="I815" t="str">
            <v>Final</v>
          </cell>
          <cell r="J815" t="str">
            <v>Required</v>
          </cell>
        </row>
        <row r="816">
          <cell r="C816" t="str">
            <v>Endowments</v>
          </cell>
          <cell r="D816" t="str">
            <v>Net Reserves</v>
          </cell>
          <cell r="E816" t="str">
            <v>Adjustment</v>
          </cell>
          <cell r="F816" t="str">
            <v xml:space="preserve">Total </v>
          </cell>
          <cell r="G816" t="str">
            <v>Risk Factor</v>
          </cell>
          <cell r="H816" t="str">
            <v>Adjustment</v>
          </cell>
          <cell r="I816" t="str">
            <v>Risk Factor</v>
          </cell>
          <cell r="J816" t="str">
            <v>Capital</v>
          </cell>
          <cell r="K816" t="str">
            <v>Explanation  of Adjustments</v>
          </cell>
        </row>
        <row r="817">
          <cell r="B817">
            <v>1</v>
          </cell>
          <cell r="C817" t="str">
            <v>Unit Linked - Not Guaranteed</v>
          </cell>
          <cell r="D817">
            <v>0</v>
          </cell>
          <cell r="E817">
            <v>0</v>
          </cell>
          <cell r="F817">
            <v>0</v>
          </cell>
          <cell r="G817">
            <v>5.0000000000000001E-3</v>
          </cell>
          <cell r="H817">
            <v>0</v>
          </cell>
          <cell r="I817">
            <v>5.0000000000000001E-3</v>
          </cell>
          <cell r="J817">
            <v>0</v>
          </cell>
          <cell r="K817" t="str">
            <v xml:space="preserve"> </v>
          </cell>
        </row>
        <row r="818">
          <cell r="B818">
            <v>2</v>
          </cell>
          <cell r="C818" t="str">
            <v>Guarantee less than 1%</v>
          </cell>
          <cell r="D818">
            <v>0</v>
          </cell>
          <cell r="E818">
            <v>0</v>
          </cell>
          <cell r="F818">
            <v>0</v>
          </cell>
          <cell r="G818">
            <v>7.4999999999999997E-3</v>
          </cell>
          <cell r="H818">
            <v>0</v>
          </cell>
          <cell r="I818">
            <v>7.4999999999999997E-3</v>
          </cell>
          <cell r="J818">
            <v>0</v>
          </cell>
          <cell r="K818" t="str">
            <v xml:space="preserve"> </v>
          </cell>
        </row>
        <row r="819">
          <cell r="B819">
            <v>3</v>
          </cell>
          <cell r="C819" t="str">
            <v>Guarantee between 1% and 5%</v>
          </cell>
          <cell r="D819">
            <v>0</v>
          </cell>
          <cell r="E819">
            <v>0</v>
          </cell>
          <cell r="F819">
            <v>0</v>
          </cell>
          <cell r="G819">
            <v>0.01</v>
          </cell>
          <cell r="H819">
            <v>0</v>
          </cell>
          <cell r="I819">
            <v>0.01</v>
          </cell>
          <cell r="J819">
            <v>0</v>
          </cell>
          <cell r="K819" t="str">
            <v xml:space="preserve"> </v>
          </cell>
        </row>
        <row r="820">
          <cell r="B820">
            <v>4</v>
          </cell>
          <cell r="C820" t="str">
            <v>Guarantee over 5%</v>
          </cell>
          <cell r="D820">
            <v>0</v>
          </cell>
          <cell r="E820">
            <v>0</v>
          </cell>
          <cell r="F820">
            <v>0</v>
          </cell>
          <cell r="G820">
            <v>0.02</v>
          </cell>
          <cell r="H820">
            <v>0</v>
          </cell>
          <cell r="I820">
            <v>0.02</v>
          </cell>
          <cell r="J820">
            <v>0</v>
          </cell>
          <cell r="K820" t="str">
            <v xml:space="preserve"> </v>
          </cell>
        </row>
        <row r="821">
          <cell r="B821">
            <v>5</v>
          </cell>
          <cell r="C821" t="str">
            <v>Total</v>
          </cell>
          <cell r="D821">
            <v>0</v>
          </cell>
          <cell r="E821">
            <v>0</v>
          </cell>
          <cell r="F821">
            <v>0</v>
          </cell>
          <cell r="I821">
            <v>0</v>
          </cell>
          <cell r="J821">
            <v>0</v>
          </cell>
        </row>
        <row r="823">
          <cell r="C823" t="str">
            <v>Annuities</v>
          </cell>
        </row>
        <row r="824">
          <cell r="B824">
            <v>6</v>
          </cell>
          <cell r="C824" t="str">
            <v>Fixed - Immediate</v>
          </cell>
          <cell r="D824">
            <v>0</v>
          </cell>
          <cell r="E824">
            <v>0</v>
          </cell>
          <cell r="F824">
            <v>0</v>
          </cell>
          <cell r="G824">
            <v>7.4999999999999997E-3</v>
          </cell>
          <cell r="H824">
            <v>0</v>
          </cell>
          <cell r="I824">
            <v>7.4999999999999997E-3</v>
          </cell>
          <cell r="J824">
            <v>0</v>
          </cell>
          <cell r="K824" t="str">
            <v xml:space="preserve"> </v>
          </cell>
        </row>
        <row r="825">
          <cell r="B825">
            <v>7</v>
          </cell>
          <cell r="C825" t="str">
            <v>Fixed - Deferred - 5 years or less outstanding</v>
          </cell>
          <cell r="D825">
            <v>0</v>
          </cell>
          <cell r="E825">
            <v>0</v>
          </cell>
          <cell r="F825">
            <v>0</v>
          </cell>
          <cell r="G825">
            <v>0.02</v>
          </cell>
          <cell r="H825">
            <v>0</v>
          </cell>
          <cell r="I825">
            <v>0.02</v>
          </cell>
          <cell r="J825">
            <v>0</v>
          </cell>
          <cell r="K825" t="str">
            <v xml:space="preserve"> </v>
          </cell>
        </row>
        <row r="826">
          <cell r="B826">
            <v>8</v>
          </cell>
          <cell r="C826" t="str">
            <v>Fixed - Deferred - over 5 years outstanding</v>
          </cell>
          <cell r="D826">
            <v>0</v>
          </cell>
          <cell r="E826">
            <v>0</v>
          </cell>
          <cell r="F826">
            <v>0</v>
          </cell>
          <cell r="G826">
            <v>1.4999999999999999E-2</v>
          </cell>
          <cell r="H826">
            <v>0</v>
          </cell>
          <cell r="I826">
            <v>1.4999999999999999E-2</v>
          </cell>
          <cell r="J826">
            <v>0</v>
          </cell>
          <cell r="K826" t="str">
            <v xml:space="preserve"> </v>
          </cell>
        </row>
        <row r="827">
          <cell r="B827">
            <v>9</v>
          </cell>
          <cell r="C827" t="str">
            <v>Variable</v>
          </cell>
          <cell r="D827">
            <v>0</v>
          </cell>
          <cell r="E827">
            <v>0</v>
          </cell>
          <cell r="F827">
            <v>0</v>
          </cell>
          <cell r="G827">
            <v>7.4999999999999997E-3</v>
          </cell>
          <cell r="H827">
            <v>0</v>
          </cell>
          <cell r="I827">
            <v>7.4999999999999997E-3</v>
          </cell>
          <cell r="J827">
            <v>0</v>
          </cell>
          <cell r="K827" t="str">
            <v xml:space="preserve"> </v>
          </cell>
        </row>
        <row r="828">
          <cell r="B828">
            <v>10</v>
          </cell>
          <cell r="C828" t="str">
            <v>Total</v>
          </cell>
          <cell r="D828">
            <v>0</v>
          </cell>
          <cell r="E828">
            <v>0</v>
          </cell>
          <cell r="F828">
            <v>0</v>
          </cell>
          <cell r="I828">
            <v>0</v>
          </cell>
          <cell r="J828">
            <v>0</v>
          </cell>
        </row>
        <row r="830">
          <cell r="C830" t="str">
            <v>North American Type Annuities &amp; Pensions</v>
          </cell>
          <cell r="D830" t="str">
            <v>Mkt Val of Fixed Income Securities:</v>
          </cell>
          <cell r="G830" t="str">
            <v>Baseline</v>
          </cell>
          <cell r="I830" t="str">
            <v>Final</v>
          </cell>
          <cell r="J830" t="str">
            <v>Required</v>
          </cell>
        </row>
        <row r="831">
          <cell r="C831" t="str">
            <v>Non-Segregated (General Account) Annuities &amp; Pensions:</v>
          </cell>
          <cell r="D831" t="str">
            <v>Net Reserves</v>
          </cell>
          <cell r="E831" t="str">
            <v>Adjustment</v>
          </cell>
          <cell r="F831" t="str">
            <v xml:space="preserve">Total </v>
          </cell>
          <cell r="G831" t="str">
            <v>Risk Factor</v>
          </cell>
          <cell r="H831" t="str">
            <v>Adjustment</v>
          </cell>
          <cell r="I831" t="str">
            <v>Risk Factor</v>
          </cell>
          <cell r="J831" t="str">
            <v>Capital</v>
          </cell>
        </row>
        <row r="832">
          <cell r="B832">
            <v>11</v>
          </cell>
          <cell r="C832" t="str">
            <v>Not subject to Discretionary Withdrawal</v>
          </cell>
          <cell r="D832">
            <v>0</v>
          </cell>
          <cell r="E832">
            <v>0</v>
          </cell>
          <cell r="F832">
            <v>0</v>
          </cell>
          <cell r="G832">
            <v>7.4999999999999997E-3</v>
          </cell>
          <cell r="H832">
            <v>0</v>
          </cell>
          <cell r="I832">
            <v>7.4999999999999997E-3</v>
          </cell>
          <cell r="J832">
            <v>0</v>
          </cell>
          <cell r="K832" t="str">
            <v xml:space="preserve"> </v>
          </cell>
        </row>
        <row r="833">
          <cell r="B833">
            <v>12</v>
          </cell>
          <cell r="C833" t="str">
            <v>Subject to Discretionary W/D with MVA</v>
          </cell>
          <cell r="D833">
            <v>0</v>
          </cell>
          <cell r="E833">
            <v>0</v>
          </cell>
          <cell r="F833">
            <v>0</v>
          </cell>
          <cell r="G833">
            <v>8.9999999999999993E-3</v>
          </cell>
          <cell r="H833">
            <v>0</v>
          </cell>
          <cell r="I833">
            <v>8.9999999999999993E-3</v>
          </cell>
          <cell r="J833">
            <v>0</v>
          </cell>
          <cell r="K833" t="str">
            <v xml:space="preserve"> </v>
          </cell>
        </row>
        <row r="834">
          <cell r="B834">
            <v>13</v>
          </cell>
          <cell r="C834" t="str">
            <v>Subject to Discretionary W/D w/ Surrender Chgs from 1% to 3%</v>
          </cell>
          <cell r="D834">
            <v>0</v>
          </cell>
          <cell r="E834">
            <v>0</v>
          </cell>
          <cell r="F834">
            <v>0</v>
          </cell>
          <cell r="G834">
            <v>1.7999999999999999E-2</v>
          </cell>
          <cell r="H834">
            <v>0</v>
          </cell>
          <cell r="I834">
            <v>1.7999999999999999E-2</v>
          </cell>
          <cell r="J834">
            <v>0</v>
          </cell>
          <cell r="K834" t="str">
            <v xml:space="preserve"> </v>
          </cell>
        </row>
        <row r="835">
          <cell r="B835">
            <v>14</v>
          </cell>
          <cell r="C835" t="str">
            <v>Subject to Discretionary W/D w/ Surrender Chg &gt;3%</v>
          </cell>
          <cell r="D835">
            <v>0</v>
          </cell>
          <cell r="E835">
            <v>0</v>
          </cell>
          <cell r="F835">
            <v>0</v>
          </cell>
          <cell r="G835">
            <v>1.4999999999999999E-2</v>
          </cell>
          <cell r="H835">
            <v>0</v>
          </cell>
          <cell r="I835">
            <v>1.4999999999999999E-2</v>
          </cell>
          <cell r="J835">
            <v>0</v>
          </cell>
          <cell r="K835" t="str">
            <v xml:space="preserve"> </v>
          </cell>
        </row>
        <row r="836">
          <cell r="B836">
            <v>15</v>
          </cell>
          <cell r="C836" t="str">
            <v>Subject to Discretionary W/D w/ NO Surrender Chgs.</v>
          </cell>
          <cell r="D836">
            <v>0</v>
          </cell>
          <cell r="E836">
            <v>0</v>
          </cell>
          <cell r="F836">
            <v>0</v>
          </cell>
          <cell r="G836">
            <v>0.03</v>
          </cell>
          <cell r="H836">
            <v>0</v>
          </cell>
          <cell r="I836">
            <v>0.03</v>
          </cell>
          <cell r="J836">
            <v>0</v>
          </cell>
          <cell r="K836" t="str">
            <v xml:space="preserve"> </v>
          </cell>
        </row>
        <row r="837">
          <cell r="B837">
            <v>16</v>
          </cell>
          <cell r="C837" t="str">
            <v>Total</v>
          </cell>
          <cell r="D837">
            <v>0</v>
          </cell>
          <cell r="E837">
            <v>0</v>
          </cell>
          <cell r="F837">
            <v>0</v>
          </cell>
          <cell r="I837">
            <v>0</v>
          </cell>
          <cell r="J837">
            <v>0</v>
          </cell>
        </row>
        <row r="839">
          <cell r="C839" t="str">
            <v>Segregated (Separate Account) Annuities &amp; Pensions:</v>
          </cell>
        </row>
        <row r="840">
          <cell r="B840">
            <v>17</v>
          </cell>
          <cell r="C840" t="str">
            <v>Not subject to Discretionary Withdrawal</v>
          </cell>
          <cell r="D840">
            <v>0</v>
          </cell>
          <cell r="E840">
            <v>0</v>
          </cell>
          <cell r="F840">
            <v>0</v>
          </cell>
          <cell r="G840">
            <v>7.4999999999999997E-3</v>
          </cell>
          <cell r="H840">
            <v>0</v>
          </cell>
          <cell r="I840">
            <v>7.4999999999999997E-3</v>
          </cell>
          <cell r="J840">
            <v>0</v>
          </cell>
          <cell r="K840" t="str">
            <v xml:space="preserve"> </v>
          </cell>
        </row>
        <row r="841">
          <cell r="B841">
            <v>18</v>
          </cell>
          <cell r="C841" t="str">
            <v>Subject to Discretionary W/D with MVA</v>
          </cell>
          <cell r="D841">
            <v>0</v>
          </cell>
          <cell r="E841">
            <v>0</v>
          </cell>
          <cell r="F841">
            <v>0</v>
          </cell>
          <cell r="G841">
            <v>8.9999999999999993E-3</v>
          </cell>
          <cell r="H841">
            <v>0</v>
          </cell>
          <cell r="I841">
            <v>8.9999999999999993E-3</v>
          </cell>
          <cell r="J841">
            <v>0</v>
          </cell>
          <cell r="K841" t="str">
            <v xml:space="preserve"> </v>
          </cell>
        </row>
        <row r="842">
          <cell r="B842">
            <v>19</v>
          </cell>
          <cell r="C842" t="str">
            <v>Subject to Discretionary W/D w/ Surrender Chgs from 1% to 3%</v>
          </cell>
          <cell r="D842">
            <v>0</v>
          </cell>
          <cell r="E842">
            <v>0</v>
          </cell>
          <cell r="F842">
            <v>0</v>
          </cell>
          <cell r="G842">
            <v>1.7999999999999999E-2</v>
          </cell>
          <cell r="H842">
            <v>0</v>
          </cell>
          <cell r="I842">
            <v>1.7999999999999999E-2</v>
          </cell>
          <cell r="J842">
            <v>0</v>
          </cell>
          <cell r="K842" t="str">
            <v xml:space="preserve"> </v>
          </cell>
        </row>
        <row r="843">
          <cell r="B843">
            <v>20</v>
          </cell>
          <cell r="C843" t="str">
            <v>Subject to Discretionary W/D w/ Surrender Chg &gt;3%</v>
          </cell>
          <cell r="D843">
            <v>0</v>
          </cell>
          <cell r="E843">
            <v>0</v>
          </cell>
          <cell r="F843">
            <v>0</v>
          </cell>
          <cell r="G843">
            <v>1.4999999999999999E-2</v>
          </cell>
          <cell r="H843">
            <v>0</v>
          </cell>
          <cell r="I843">
            <v>1.4999999999999999E-2</v>
          </cell>
          <cell r="J843">
            <v>0</v>
          </cell>
          <cell r="K843" t="str">
            <v xml:space="preserve"> </v>
          </cell>
        </row>
        <row r="844">
          <cell r="B844">
            <v>21</v>
          </cell>
          <cell r="C844" t="str">
            <v>Subject to Discretionary W/D w/ NO Surrender Chgs.</v>
          </cell>
          <cell r="D844">
            <v>0</v>
          </cell>
          <cell r="E844">
            <v>0</v>
          </cell>
          <cell r="F844">
            <v>0</v>
          </cell>
          <cell r="G844">
            <v>0.03</v>
          </cell>
          <cell r="H844">
            <v>0</v>
          </cell>
          <cell r="I844">
            <v>0.03</v>
          </cell>
          <cell r="J844">
            <v>0</v>
          </cell>
          <cell r="K844" t="str">
            <v xml:space="preserve"> </v>
          </cell>
        </row>
        <row r="845">
          <cell r="B845">
            <v>22</v>
          </cell>
          <cell r="C845" t="str">
            <v>NO Interest Rate Guarantees</v>
          </cell>
          <cell r="D845">
            <v>0</v>
          </cell>
          <cell r="E845">
            <v>0</v>
          </cell>
          <cell r="F845">
            <v>0</v>
          </cell>
          <cell r="G845">
            <v>0</v>
          </cell>
          <cell r="H845">
            <v>0</v>
          </cell>
          <cell r="I845">
            <v>0</v>
          </cell>
          <cell r="J845">
            <v>0</v>
          </cell>
          <cell r="K845" t="str">
            <v xml:space="preserve"> </v>
          </cell>
        </row>
        <row r="846">
          <cell r="B846">
            <v>23</v>
          </cell>
          <cell r="C846" t="str">
            <v>Total</v>
          </cell>
          <cell r="D846">
            <v>0</v>
          </cell>
          <cell r="E846">
            <v>0</v>
          </cell>
          <cell r="F846">
            <v>0</v>
          </cell>
          <cell r="I846">
            <v>0</v>
          </cell>
          <cell r="J846">
            <v>0</v>
          </cell>
        </row>
        <row r="848">
          <cell r="D848" t="str">
            <v>Mkt Val of Fixed Income Securities:</v>
          </cell>
          <cell r="G848" t="str">
            <v>Baseline</v>
          </cell>
          <cell r="I848" t="str">
            <v>Final</v>
          </cell>
          <cell r="J848" t="str">
            <v>Required</v>
          </cell>
        </row>
        <row r="849">
          <cell r="C849" t="str">
            <v>Protection Products</v>
          </cell>
          <cell r="D849" t="str">
            <v>Net Reserves</v>
          </cell>
          <cell r="E849" t="str">
            <v>Adjustment</v>
          </cell>
          <cell r="F849" t="str">
            <v xml:space="preserve">Total </v>
          </cell>
          <cell r="G849" t="str">
            <v>Risk Factor</v>
          </cell>
          <cell r="H849" t="str">
            <v>Adjustment</v>
          </cell>
          <cell r="I849" t="str">
            <v>Risk Factor</v>
          </cell>
          <cell r="J849" t="str">
            <v>Capital</v>
          </cell>
        </row>
        <row r="850">
          <cell r="B850">
            <v>24</v>
          </cell>
          <cell r="C850" t="str">
            <v>Life Insurance</v>
          </cell>
          <cell r="D850">
            <v>0</v>
          </cell>
          <cell r="E850">
            <v>0</v>
          </cell>
          <cell r="F850">
            <v>0</v>
          </cell>
          <cell r="G850">
            <v>5.0000000000000001E-3</v>
          </cell>
          <cell r="H850">
            <v>0</v>
          </cell>
          <cell r="I850">
            <v>5.0000000000000001E-3</v>
          </cell>
          <cell r="J850">
            <v>0</v>
          </cell>
          <cell r="K850" t="str">
            <v xml:space="preserve"> </v>
          </cell>
        </row>
        <row r="851">
          <cell r="B851">
            <v>26</v>
          </cell>
          <cell r="C851" t="str">
            <v>Policy Loans</v>
          </cell>
          <cell r="D851">
            <v>0</v>
          </cell>
          <cell r="E851">
            <v>0</v>
          </cell>
          <cell r="F851">
            <v>0</v>
          </cell>
          <cell r="G851">
            <v>5.0000000000000001E-3</v>
          </cell>
          <cell r="H851">
            <v>0</v>
          </cell>
          <cell r="I851">
            <v>5.0000000000000001E-3</v>
          </cell>
          <cell r="J851">
            <v>0</v>
          </cell>
          <cell r="K851" t="str">
            <v xml:space="preserve"> </v>
          </cell>
        </row>
        <row r="852">
          <cell r="B852">
            <v>27</v>
          </cell>
          <cell r="C852" t="str">
            <v>Total</v>
          </cell>
          <cell r="D852">
            <v>0</v>
          </cell>
          <cell r="E852">
            <v>0</v>
          </cell>
          <cell r="F852">
            <v>0</v>
          </cell>
          <cell r="I852">
            <v>0</v>
          </cell>
          <cell r="J852">
            <v>0</v>
          </cell>
        </row>
        <row r="854">
          <cell r="I854" t="str">
            <v xml:space="preserve">PML </v>
          </cell>
          <cell r="J854" t="str">
            <v>Adjusted</v>
          </cell>
        </row>
        <row r="855">
          <cell r="C855" t="str">
            <v>Property/Casualty Interest Rate Risk</v>
          </cell>
          <cell r="D855" t="str">
            <v>Estimated</v>
          </cell>
          <cell r="E855" t="str">
            <v xml:space="preserve">Market   </v>
          </cell>
          <cell r="H855" t="str">
            <v>Required</v>
          </cell>
          <cell r="I855" t="str">
            <v>to Liquid</v>
          </cell>
          <cell r="J855" t="str">
            <v>Required</v>
          </cell>
        </row>
        <row r="856">
          <cell r="C856" t="str">
            <v>Fixed Income Security</v>
          </cell>
          <cell r="D856" t="str">
            <v>Duration</v>
          </cell>
          <cell r="E856" t="str">
            <v xml:space="preserve">  Value   </v>
          </cell>
          <cell r="F856" t="str">
            <v>Adjustment</v>
          </cell>
          <cell r="G856" t="str">
            <v xml:space="preserve">Total  </v>
          </cell>
          <cell r="H856" t="str">
            <v>Capital (A)</v>
          </cell>
          <cell r="I856" t="str">
            <v>Assets</v>
          </cell>
          <cell r="J856" t="str">
            <v>Capital (B)</v>
          </cell>
        </row>
        <row r="857">
          <cell r="B857">
            <v>28</v>
          </cell>
          <cell r="C857" t="str">
            <v>Bonds</v>
          </cell>
          <cell r="D857">
            <v>5</v>
          </cell>
          <cell r="E857">
            <v>0</v>
          </cell>
          <cell r="F857">
            <v>0</v>
          </cell>
          <cell r="G857">
            <v>0</v>
          </cell>
          <cell r="H857">
            <v>0</v>
          </cell>
          <cell r="I857">
            <v>0</v>
          </cell>
          <cell r="J857">
            <v>0</v>
          </cell>
          <cell r="K857" t="str">
            <v xml:space="preserve"> </v>
          </cell>
        </row>
        <row r="858">
          <cell r="B858">
            <v>29</v>
          </cell>
          <cell r="C858" t="str">
            <v>Preferred Stocks</v>
          </cell>
          <cell r="D858">
            <v>10</v>
          </cell>
          <cell r="E858">
            <v>0</v>
          </cell>
          <cell r="F858">
            <v>0</v>
          </cell>
          <cell r="G858">
            <v>0</v>
          </cell>
          <cell r="H858">
            <v>0</v>
          </cell>
          <cell r="I858">
            <v>0</v>
          </cell>
          <cell r="J858">
            <v>0</v>
          </cell>
          <cell r="K858" t="str">
            <v xml:space="preserve"> </v>
          </cell>
        </row>
        <row r="859">
          <cell r="B859">
            <v>30</v>
          </cell>
          <cell r="C859" t="str">
            <v>Mortgage Loans</v>
          </cell>
          <cell r="D859">
            <v>7</v>
          </cell>
          <cell r="E859">
            <v>0</v>
          </cell>
          <cell r="F859">
            <v>0</v>
          </cell>
          <cell r="G859">
            <v>0</v>
          </cell>
          <cell r="H859">
            <v>0</v>
          </cell>
          <cell r="I859">
            <v>0</v>
          </cell>
          <cell r="J859">
            <v>0</v>
          </cell>
          <cell r="K859" t="str">
            <v xml:space="preserve"> </v>
          </cell>
        </row>
        <row r="860">
          <cell r="B860">
            <v>31</v>
          </cell>
          <cell r="C860" t="str">
            <v>Total</v>
          </cell>
          <cell r="E860">
            <v>0</v>
          </cell>
          <cell r="F860">
            <v>0</v>
          </cell>
          <cell r="G860">
            <v>0</v>
          </cell>
          <cell r="H860">
            <v>0</v>
          </cell>
          <cell r="J860">
            <v>0</v>
          </cell>
        </row>
        <row r="862">
          <cell r="B862">
            <v>32</v>
          </cell>
          <cell r="C862" t="str">
            <v>Total Indicated Interest Rate Risk Required Capital</v>
          </cell>
          <cell r="J862">
            <v>0</v>
          </cell>
        </row>
        <row r="864">
          <cell r="B864">
            <v>33</v>
          </cell>
          <cell r="C864" t="str">
            <v>Adjustment to Required Capital</v>
          </cell>
          <cell r="J864">
            <v>0</v>
          </cell>
          <cell r="K864" t="str">
            <v xml:space="preserve"> </v>
          </cell>
        </row>
        <row r="866">
          <cell r="B866">
            <v>34</v>
          </cell>
          <cell r="C866" t="str">
            <v>Total Interest Rate Risk Required Capital (Selected)</v>
          </cell>
          <cell r="J866">
            <v>0</v>
          </cell>
          <cell r="K866" t="str">
            <v xml:space="preserve"> =(B3)</v>
          </cell>
        </row>
        <row r="868">
          <cell r="B868">
            <v>35</v>
          </cell>
          <cell r="C868" t="str">
            <v>Catastrophe Gross PML</v>
          </cell>
          <cell r="D868">
            <v>0</v>
          </cell>
          <cell r="E868" t="str">
            <v>standard</v>
          </cell>
          <cell r="F868" t="str">
            <v>1st event is 1/250 EQ</v>
          </cell>
        </row>
        <row r="869">
          <cell r="B869">
            <v>36</v>
          </cell>
          <cell r="C869" t="str">
            <v>Available Fixed Income Assets</v>
          </cell>
          <cell r="D869">
            <v>0</v>
          </cell>
        </row>
        <row r="870">
          <cell r="B870">
            <v>37</v>
          </cell>
          <cell r="C870" t="str">
            <v>Available Liquid Assets</v>
          </cell>
          <cell r="D870">
            <v>0</v>
          </cell>
        </row>
        <row r="871">
          <cell r="B871">
            <v>38</v>
          </cell>
          <cell r="C871" t="str">
            <v>Percentage</v>
          </cell>
          <cell r="D871">
            <v>0</v>
          </cell>
        </row>
        <row r="873">
          <cell r="C873" t="str">
            <v>Notes:</v>
          </cell>
        </row>
        <row r="874">
          <cell r="B874">
            <v>39</v>
          </cell>
          <cell r="C874" t="str">
            <v>(A) - Reflects the following increase in interest rates…………………………..</v>
          </cell>
          <cell r="D874">
            <v>1.2E-2</v>
          </cell>
        </row>
        <row r="875">
          <cell r="B875">
            <v>40</v>
          </cell>
          <cell r="C875" t="str">
            <v>(B) - Adjusted for Gross PML as percent of liquid assets</v>
          </cell>
        </row>
      </sheetData>
      <sheetData sheetId="4">
        <row r="3">
          <cell r="B3" t="str">
            <v>Company Name:</v>
          </cell>
          <cell r="F3" t="str">
            <v>XYZ Sample</v>
          </cell>
          <cell r="J3" t="str">
            <v>Currency:</v>
          </cell>
          <cell r="K3" t="str">
            <v>Euros</v>
          </cell>
          <cell r="P3" t="str">
            <v>Page 4</v>
          </cell>
          <cell r="BC3" t="str">
            <v>Company Name:</v>
          </cell>
          <cell r="BG3" t="str">
            <v>XYZ Sample</v>
          </cell>
          <cell r="BK3" t="str">
            <v>Currency:</v>
          </cell>
          <cell r="BL3" t="str">
            <v>Euros</v>
          </cell>
          <cell r="BR3" t="str">
            <v>Summary Exhibit 4</v>
          </cell>
        </row>
        <row r="4">
          <cell r="B4" t="str">
            <v>AMB Number:</v>
          </cell>
          <cell r="F4" t="str">
            <v>99999</v>
          </cell>
          <cell r="J4" t="str">
            <v>Denomination:</v>
          </cell>
          <cell r="K4" t="str">
            <v>(000)s</v>
          </cell>
          <cell r="BC4" t="str">
            <v>AMB Number:</v>
          </cell>
          <cell r="BG4" t="str">
            <v>99999</v>
          </cell>
          <cell r="BK4" t="str">
            <v>Denomination:</v>
          </cell>
          <cell r="BL4" t="str">
            <v>(000)s</v>
          </cell>
        </row>
        <row r="5">
          <cell r="B5" t="str">
            <v>Analyst:</v>
          </cell>
          <cell r="F5" t="str">
            <v xml:space="preserve"> </v>
          </cell>
          <cell r="BC5" t="str">
            <v>Analyst:</v>
          </cell>
          <cell r="BG5" t="str">
            <v xml:space="preserve"> </v>
          </cell>
        </row>
        <row r="6">
          <cell r="B6" t="str">
            <v>analysis type = standard</v>
          </cell>
          <cell r="K6" t="str">
            <v>CREDIT RISK</v>
          </cell>
          <cell r="AC6" t="str">
            <v>Reinsurance Recoverables</v>
          </cell>
          <cell r="AL6" t="str">
            <v>Reinsurance Recoverables</v>
          </cell>
          <cell r="AR6" t="str">
            <v>Page 4 Breakout</v>
          </cell>
          <cell r="BC6" t="str">
            <v>analysis type = standard</v>
          </cell>
          <cell r="BL6" t="str">
            <v>CREDIT RISK</v>
          </cell>
        </row>
        <row r="7">
          <cell r="H7">
            <v>39813</v>
          </cell>
          <cell r="AC7" t="str">
            <v>Foreign affiliates by rating</v>
          </cell>
          <cell r="AG7" t="str">
            <v>Euros</v>
          </cell>
          <cell r="AL7" t="str">
            <v>All Other Insurers by rating</v>
          </cell>
          <cell r="AP7" t="str">
            <v>Euros</v>
          </cell>
        </row>
        <row r="8">
          <cell r="K8" t="str">
            <v>Baseline</v>
          </cell>
          <cell r="L8" t="str">
            <v>Adjustment</v>
          </cell>
          <cell r="M8" t="str">
            <v>Total</v>
          </cell>
          <cell r="AC8">
            <v>39813</v>
          </cell>
          <cell r="AL8">
            <v>39813</v>
          </cell>
          <cell r="BI8" t="str">
            <v>Adjusted Amounts as of</v>
          </cell>
          <cell r="BO8" t="str">
            <v>Adjusted Required Capital as of</v>
          </cell>
        </row>
        <row r="9">
          <cell r="C9" t="str">
            <v>Agents' Balances</v>
          </cell>
          <cell r="H9" t="str">
            <v>Baseline</v>
          </cell>
          <cell r="I9" t="str">
            <v>Adjustments</v>
          </cell>
          <cell r="J9" t="str">
            <v>Total</v>
          </cell>
          <cell r="K9" t="str">
            <v>Asset Risk Factor (%)</v>
          </cell>
          <cell r="L9" t="str">
            <v>to Asset Risk Factor (%)</v>
          </cell>
          <cell r="M9" t="str">
            <v>Asset Risk Factor</v>
          </cell>
          <cell r="N9" t="str">
            <v>Adjusted Required Capital</v>
          </cell>
          <cell r="O9" t="str">
            <v>Explanation of Adjustments</v>
          </cell>
          <cell r="AC9" t="str">
            <v>Rating</v>
          </cell>
          <cell r="AD9" t="str">
            <v>Baseline</v>
          </cell>
          <cell r="AE9" t="str">
            <v>Stress Test Ceded Recovs</v>
          </cell>
          <cell r="AF9" t="str">
            <v>Adjustment</v>
          </cell>
          <cell r="AG9" t="str">
            <v>Total</v>
          </cell>
          <cell r="AH9" t="str">
            <v>Asset Risk Factor</v>
          </cell>
          <cell r="AI9" t="str">
            <v>Adjusted Required Capital</v>
          </cell>
          <cell r="AL9" t="str">
            <v>Rating</v>
          </cell>
          <cell r="AM9" t="str">
            <v>Baseline</v>
          </cell>
          <cell r="AN9" t="str">
            <v>Stress Test Ceded Recovs</v>
          </cell>
          <cell r="AO9" t="str">
            <v>Adjustment</v>
          </cell>
          <cell r="AP9" t="str">
            <v>Total</v>
          </cell>
          <cell r="AQ9" t="str">
            <v>Asset Risk Factor</v>
          </cell>
          <cell r="AR9" t="str">
            <v>Adjusted Required Capital</v>
          </cell>
          <cell r="BD9" t="str">
            <v>Agents' Balances</v>
          </cell>
          <cell r="BI9">
            <v>39813</v>
          </cell>
          <cell r="BJ9">
            <v>40178</v>
          </cell>
          <cell r="BK9">
            <v>40543</v>
          </cell>
          <cell r="BL9">
            <v>40908</v>
          </cell>
          <cell r="BM9">
            <v>41274</v>
          </cell>
          <cell r="BO9">
            <v>39813</v>
          </cell>
          <cell r="BP9">
            <v>40178</v>
          </cell>
          <cell r="BQ9">
            <v>40543</v>
          </cell>
          <cell r="BR9">
            <v>40908</v>
          </cell>
          <cell r="BS9">
            <v>41274</v>
          </cell>
        </row>
        <row r="10">
          <cell r="B10">
            <v>1</v>
          </cell>
          <cell r="D10" t="str">
            <v>In Course of Collection</v>
          </cell>
          <cell r="H10">
            <v>0</v>
          </cell>
          <cell r="I10">
            <v>0</v>
          </cell>
          <cell r="J10">
            <v>0</v>
          </cell>
          <cell r="K10">
            <v>0.05</v>
          </cell>
          <cell r="L10">
            <v>0</v>
          </cell>
          <cell r="M10">
            <v>0.05</v>
          </cell>
          <cell r="N10">
            <v>0</v>
          </cell>
          <cell r="AA10">
            <v>1</v>
          </cell>
          <cell r="AC10" t="str">
            <v>A++</v>
          </cell>
          <cell r="AD10">
            <v>0</v>
          </cell>
          <cell r="AE10">
            <v>0</v>
          </cell>
          <cell r="AF10">
            <v>0</v>
          </cell>
          <cell r="AG10">
            <v>0</v>
          </cell>
          <cell r="AH10">
            <v>0.02</v>
          </cell>
          <cell r="AI10">
            <v>0</v>
          </cell>
          <cell r="AL10" t="str">
            <v>A++</v>
          </cell>
          <cell r="AM10">
            <v>0</v>
          </cell>
          <cell r="AN10">
            <v>0</v>
          </cell>
          <cell r="AO10">
            <v>0</v>
          </cell>
          <cell r="AP10">
            <v>0</v>
          </cell>
          <cell r="AQ10">
            <v>0.02</v>
          </cell>
          <cell r="AR10">
            <v>0</v>
          </cell>
          <cell r="BC10">
            <v>1</v>
          </cell>
          <cell r="BE10" t="str">
            <v>In Course of Collection</v>
          </cell>
          <cell r="BI10">
            <v>0</v>
          </cell>
          <cell r="BJ10">
            <v>0</v>
          </cell>
          <cell r="BK10">
            <v>0</v>
          </cell>
          <cell r="BL10">
            <v>0</v>
          </cell>
          <cell r="BM10">
            <v>0</v>
          </cell>
          <cell r="BO10">
            <v>0</v>
          </cell>
          <cell r="BP10">
            <v>0</v>
          </cell>
          <cell r="BQ10">
            <v>0</v>
          </cell>
          <cell r="BR10">
            <v>0</v>
          </cell>
          <cell r="BS10">
            <v>0</v>
          </cell>
        </row>
        <row r="11">
          <cell r="B11">
            <v>2</v>
          </cell>
          <cell r="E11" t="str">
            <v>Ceded Balances Payable</v>
          </cell>
          <cell r="H11">
            <v>0</v>
          </cell>
          <cell r="I11">
            <v>0</v>
          </cell>
          <cell r="J11">
            <v>0</v>
          </cell>
          <cell r="K11">
            <v>0.05</v>
          </cell>
          <cell r="L11">
            <v>0</v>
          </cell>
          <cell r="M11">
            <v>0.05</v>
          </cell>
          <cell r="N11">
            <v>0</v>
          </cell>
          <cell r="AA11">
            <v>2</v>
          </cell>
          <cell r="AC11" t="str">
            <v xml:space="preserve">A+ </v>
          </cell>
          <cell r="AD11">
            <v>0</v>
          </cell>
          <cell r="AE11">
            <v>0</v>
          </cell>
          <cell r="AF11">
            <v>0</v>
          </cell>
          <cell r="AG11">
            <v>0</v>
          </cell>
          <cell r="AH11">
            <v>0.04</v>
          </cell>
          <cell r="AI11">
            <v>0</v>
          </cell>
          <cell r="AL11" t="str">
            <v xml:space="preserve">A+ </v>
          </cell>
          <cell r="AM11">
            <v>0</v>
          </cell>
          <cell r="AN11">
            <v>0</v>
          </cell>
          <cell r="AO11">
            <v>0</v>
          </cell>
          <cell r="AP11">
            <v>0</v>
          </cell>
          <cell r="AQ11">
            <v>0.04</v>
          </cell>
          <cell r="AR11">
            <v>0</v>
          </cell>
          <cell r="BC11">
            <v>2</v>
          </cell>
          <cell r="BF11" t="str">
            <v>Ceded Balances Payable</v>
          </cell>
          <cell r="BI11">
            <v>0</v>
          </cell>
          <cell r="BJ11">
            <v>0</v>
          </cell>
          <cell r="BK11">
            <v>0</v>
          </cell>
          <cell r="BL11">
            <v>0</v>
          </cell>
          <cell r="BM11">
            <v>0</v>
          </cell>
          <cell r="BO11">
            <v>0</v>
          </cell>
          <cell r="BP11">
            <v>0</v>
          </cell>
          <cell r="BQ11">
            <v>0</v>
          </cell>
          <cell r="BR11">
            <v>0</v>
          </cell>
          <cell r="BS11">
            <v>0</v>
          </cell>
        </row>
        <row r="12">
          <cell r="B12">
            <v>3</v>
          </cell>
          <cell r="D12" t="str">
            <v>Deferred - Not Yet Due</v>
          </cell>
          <cell r="H12">
            <v>0</v>
          </cell>
          <cell r="I12">
            <v>0</v>
          </cell>
          <cell r="J12">
            <v>0</v>
          </cell>
          <cell r="K12">
            <v>0.05</v>
          </cell>
          <cell r="L12">
            <v>0</v>
          </cell>
          <cell r="M12">
            <v>0.05</v>
          </cell>
          <cell r="N12">
            <v>0</v>
          </cell>
          <cell r="AA12">
            <v>3</v>
          </cell>
          <cell r="AC12" t="str">
            <v>A</v>
          </cell>
          <cell r="AD12">
            <v>0</v>
          </cell>
          <cell r="AE12">
            <v>0</v>
          </cell>
          <cell r="AF12">
            <v>0</v>
          </cell>
          <cell r="AG12">
            <v>0</v>
          </cell>
          <cell r="AH12">
            <v>0.06</v>
          </cell>
          <cell r="AI12">
            <v>0</v>
          </cell>
          <cell r="AL12" t="str">
            <v>A</v>
          </cell>
          <cell r="AM12">
            <v>0</v>
          </cell>
          <cell r="AN12">
            <v>0</v>
          </cell>
          <cell r="AO12">
            <v>0</v>
          </cell>
          <cell r="AP12">
            <v>0</v>
          </cell>
          <cell r="AQ12">
            <v>0.06</v>
          </cell>
          <cell r="AR12">
            <v>0</v>
          </cell>
          <cell r="BC12">
            <v>3</v>
          </cell>
          <cell r="BE12" t="str">
            <v>Deferred - Not Yet Due</v>
          </cell>
          <cell r="BI12">
            <v>0</v>
          </cell>
          <cell r="BJ12">
            <v>0</v>
          </cell>
          <cell r="BK12">
            <v>0</v>
          </cell>
          <cell r="BL12">
            <v>0</v>
          </cell>
          <cell r="BM12">
            <v>0</v>
          </cell>
          <cell r="BO12">
            <v>0</v>
          </cell>
          <cell r="BP12">
            <v>0</v>
          </cell>
          <cell r="BQ12">
            <v>0</v>
          </cell>
          <cell r="BR12">
            <v>0</v>
          </cell>
          <cell r="BS12">
            <v>0</v>
          </cell>
        </row>
        <row r="13">
          <cell r="B13">
            <v>4</v>
          </cell>
          <cell r="E13" t="str">
            <v>Ceded Balances Payable</v>
          </cell>
          <cell r="H13">
            <v>0</v>
          </cell>
          <cell r="I13">
            <v>0</v>
          </cell>
          <cell r="J13">
            <v>0</v>
          </cell>
          <cell r="K13">
            <v>0.05</v>
          </cell>
          <cell r="L13">
            <v>0</v>
          </cell>
          <cell r="M13">
            <v>0.05</v>
          </cell>
          <cell r="N13">
            <v>0</v>
          </cell>
          <cell r="AA13">
            <v>4</v>
          </cell>
          <cell r="AC13" t="str">
            <v>A-</v>
          </cell>
          <cell r="AD13">
            <v>0</v>
          </cell>
          <cell r="AE13">
            <v>0</v>
          </cell>
          <cell r="AF13">
            <v>0</v>
          </cell>
          <cell r="AG13">
            <v>0</v>
          </cell>
          <cell r="AH13">
            <v>0.1</v>
          </cell>
          <cell r="AI13">
            <v>0</v>
          </cell>
          <cell r="AL13" t="str">
            <v>A-</v>
          </cell>
          <cell r="AM13">
            <v>0</v>
          </cell>
          <cell r="AN13">
            <v>0</v>
          </cell>
          <cell r="AO13">
            <v>0</v>
          </cell>
          <cell r="AP13">
            <v>0</v>
          </cell>
          <cell r="AQ13">
            <v>0.1</v>
          </cell>
          <cell r="AR13">
            <v>0</v>
          </cell>
          <cell r="BC13">
            <v>4</v>
          </cell>
          <cell r="BF13" t="str">
            <v>Ceded Balances Payable</v>
          </cell>
          <cell r="BI13">
            <v>0</v>
          </cell>
          <cell r="BJ13">
            <v>0</v>
          </cell>
          <cell r="BK13">
            <v>0</v>
          </cell>
          <cell r="BL13">
            <v>0</v>
          </cell>
          <cell r="BM13">
            <v>0</v>
          </cell>
          <cell r="BO13">
            <v>0</v>
          </cell>
          <cell r="BP13">
            <v>0</v>
          </cell>
          <cell r="BQ13">
            <v>0</v>
          </cell>
          <cell r="BR13">
            <v>0</v>
          </cell>
          <cell r="BS13">
            <v>0</v>
          </cell>
        </row>
        <row r="14">
          <cell r="B14">
            <v>5</v>
          </cell>
          <cell r="D14" t="str">
            <v>Accrued Retros</v>
          </cell>
          <cell r="H14">
            <v>0</v>
          </cell>
          <cell r="I14">
            <v>0</v>
          </cell>
          <cell r="J14">
            <v>0</v>
          </cell>
          <cell r="K14">
            <v>0.1</v>
          </cell>
          <cell r="L14">
            <v>0</v>
          </cell>
          <cell r="M14">
            <v>0.1</v>
          </cell>
          <cell r="N14">
            <v>0</v>
          </cell>
          <cell r="AA14">
            <v>5</v>
          </cell>
          <cell r="AC14" t="str">
            <v>B++</v>
          </cell>
          <cell r="AD14">
            <v>0</v>
          </cell>
          <cell r="AE14">
            <v>0</v>
          </cell>
          <cell r="AF14">
            <v>0</v>
          </cell>
          <cell r="AG14">
            <v>0</v>
          </cell>
          <cell r="AH14">
            <v>0.15</v>
          </cell>
          <cell r="AI14">
            <v>0</v>
          </cell>
          <cell r="AL14" t="str">
            <v>B++</v>
          </cell>
          <cell r="AM14">
            <v>0</v>
          </cell>
          <cell r="AN14">
            <v>0</v>
          </cell>
          <cell r="AO14">
            <v>0</v>
          </cell>
          <cell r="AP14">
            <v>0</v>
          </cell>
          <cell r="AQ14">
            <v>0.15</v>
          </cell>
          <cell r="AR14">
            <v>0</v>
          </cell>
          <cell r="BC14">
            <v>5</v>
          </cell>
          <cell r="BE14" t="str">
            <v>Accrued Retros</v>
          </cell>
          <cell r="BI14">
            <v>0</v>
          </cell>
          <cell r="BJ14">
            <v>0</v>
          </cell>
          <cell r="BK14">
            <v>0</v>
          </cell>
          <cell r="BL14">
            <v>0</v>
          </cell>
          <cell r="BM14">
            <v>0</v>
          </cell>
          <cell r="BO14">
            <v>0</v>
          </cell>
          <cell r="BP14">
            <v>0</v>
          </cell>
          <cell r="BQ14">
            <v>0</v>
          </cell>
          <cell r="BR14">
            <v>0</v>
          </cell>
          <cell r="BS14">
            <v>0</v>
          </cell>
        </row>
        <row r="15">
          <cell r="B15">
            <v>6</v>
          </cell>
          <cell r="E15" t="str">
            <v>Collateralized Balances</v>
          </cell>
          <cell r="H15">
            <v>0</v>
          </cell>
          <cell r="I15">
            <v>0</v>
          </cell>
          <cell r="J15">
            <v>0</v>
          </cell>
          <cell r="K15">
            <v>0.1</v>
          </cell>
          <cell r="L15">
            <v>0</v>
          </cell>
          <cell r="M15">
            <v>0.1</v>
          </cell>
          <cell r="N15">
            <v>0</v>
          </cell>
          <cell r="AA15">
            <v>6</v>
          </cell>
          <cell r="AC15" t="str">
            <v xml:space="preserve">B+ </v>
          </cell>
          <cell r="AD15">
            <v>0</v>
          </cell>
          <cell r="AE15">
            <v>0</v>
          </cell>
          <cell r="AF15">
            <v>0</v>
          </cell>
          <cell r="AG15">
            <v>0</v>
          </cell>
          <cell r="AH15">
            <v>0.2</v>
          </cell>
          <cell r="AI15">
            <v>0</v>
          </cell>
          <cell r="AL15" t="str">
            <v xml:space="preserve">B+ </v>
          </cell>
          <cell r="AM15">
            <v>0</v>
          </cell>
          <cell r="AN15">
            <v>0</v>
          </cell>
          <cell r="AO15">
            <v>0</v>
          </cell>
          <cell r="AP15">
            <v>0</v>
          </cell>
          <cell r="AQ15">
            <v>0.2</v>
          </cell>
          <cell r="AR15">
            <v>0</v>
          </cell>
          <cell r="BC15">
            <v>6</v>
          </cell>
          <cell r="BF15" t="str">
            <v>Collateralized Balances</v>
          </cell>
          <cell r="BI15">
            <v>0</v>
          </cell>
          <cell r="BJ15">
            <v>0</v>
          </cell>
          <cell r="BK15">
            <v>0</v>
          </cell>
          <cell r="BL15">
            <v>0</v>
          </cell>
          <cell r="BM15">
            <v>0</v>
          </cell>
          <cell r="BO15">
            <v>0</v>
          </cell>
          <cell r="BP15">
            <v>0</v>
          </cell>
          <cell r="BQ15">
            <v>0</v>
          </cell>
          <cell r="BR15">
            <v>0</v>
          </cell>
          <cell r="BS15">
            <v>0</v>
          </cell>
        </row>
        <row r="16">
          <cell r="AA16">
            <v>7</v>
          </cell>
          <cell r="AC16" t="str">
            <v>B</v>
          </cell>
          <cell r="AD16">
            <v>0</v>
          </cell>
          <cell r="AE16">
            <v>0</v>
          </cell>
          <cell r="AF16">
            <v>0</v>
          </cell>
          <cell r="AG16">
            <v>0</v>
          </cell>
          <cell r="AH16">
            <v>0.3</v>
          </cell>
          <cell r="AI16">
            <v>0</v>
          </cell>
          <cell r="AL16" t="str">
            <v>B</v>
          </cell>
          <cell r="AM16">
            <v>0</v>
          </cell>
          <cell r="AN16">
            <v>0</v>
          </cell>
          <cell r="AO16">
            <v>0</v>
          </cell>
          <cell r="AP16">
            <v>0</v>
          </cell>
          <cell r="AQ16">
            <v>0.3</v>
          </cell>
          <cell r="AR16">
            <v>0</v>
          </cell>
        </row>
        <row r="17">
          <cell r="B17">
            <v>7</v>
          </cell>
          <cell r="E17" t="str">
            <v>Gross Premium Remittance</v>
          </cell>
          <cell r="H17">
            <v>0</v>
          </cell>
          <cell r="I17">
            <v>0</v>
          </cell>
          <cell r="J17">
            <v>0</v>
          </cell>
          <cell r="K17">
            <v>0</v>
          </cell>
          <cell r="M17">
            <v>0</v>
          </cell>
          <cell r="N17">
            <v>0</v>
          </cell>
          <cell r="AA17">
            <v>8</v>
          </cell>
          <cell r="AC17" t="str">
            <v>B-</v>
          </cell>
          <cell r="AD17">
            <v>0</v>
          </cell>
          <cell r="AE17">
            <v>0</v>
          </cell>
          <cell r="AF17">
            <v>0</v>
          </cell>
          <cell r="AG17">
            <v>0</v>
          </cell>
          <cell r="AH17">
            <v>0.4</v>
          </cell>
          <cell r="AI17">
            <v>0</v>
          </cell>
          <cell r="AL17" t="str">
            <v>B-</v>
          </cell>
          <cell r="AM17">
            <v>0</v>
          </cell>
          <cell r="AN17">
            <v>0</v>
          </cell>
          <cell r="AO17">
            <v>0</v>
          </cell>
          <cell r="AP17">
            <v>0</v>
          </cell>
          <cell r="AQ17">
            <v>0.4</v>
          </cell>
          <cell r="AR17">
            <v>0</v>
          </cell>
          <cell r="BC17">
            <v>7</v>
          </cell>
          <cell r="BF17" t="str">
            <v>Gross Premium Remittance</v>
          </cell>
          <cell r="BI17">
            <v>0</v>
          </cell>
          <cell r="BJ17">
            <v>0</v>
          </cell>
          <cell r="BK17">
            <v>0</v>
          </cell>
          <cell r="BL17">
            <v>0</v>
          </cell>
          <cell r="BM17">
            <v>0</v>
          </cell>
          <cell r="BO17">
            <v>0</v>
          </cell>
          <cell r="BP17">
            <v>0</v>
          </cell>
          <cell r="BQ17">
            <v>0</v>
          </cell>
          <cell r="BR17">
            <v>0</v>
          </cell>
          <cell r="BS17">
            <v>0</v>
          </cell>
        </row>
        <row r="18">
          <cell r="AA18">
            <v>9</v>
          </cell>
          <cell r="AC18" t="str">
            <v>&lt;= C++</v>
          </cell>
          <cell r="AD18">
            <v>0</v>
          </cell>
          <cell r="AE18">
            <v>0</v>
          </cell>
          <cell r="AF18">
            <v>0</v>
          </cell>
          <cell r="AG18">
            <v>0</v>
          </cell>
          <cell r="AH18">
            <v>1</v>
          </cell>
          <cell r="AI18">
            <v>0</v>
          </cell>
          <cell r="AL18" t="str">
            <v>&lt;= C++</v>
          </cell>
          <cell r="AM18">
            <v>0</v>
          </cell>
          <cell r="AN18">
            <v>0</v>
          </cell>
          <cell r="AO18">
            <v>0</v>
          </cell>
          <cell r="AP18">
            <v>0</v>
          </cell>
          <cell r="AQ18">
            <v>1</v>
          </cell>
          <cell r="AR18">
            <v>0</v>
          </cell>
        </row>
        <row r="19">
          <cell r="AA19">
            <v>10</v>
          </cell>
          <cell r="AC19" t="str">
            <v>Non Rated</v>
          </cell>
          <cell r="AD19">
            <v>0</v>
          </cell>
          <cell r="AE19">
            <v>0</v>
          </cell>
          <cell r="AF19">
            <v>0</v>
          </cell>
          <cell r="AG19">
            <v>0</v>
          </cell>
          <cell r="AH19">
            <v>1</v>
          </cell>
          <cell r="AI19">
            <v>0</v>
          </cell>
          <cell r="AL19" t="str">
            <v>Non Rated</v>
          </cell>
          <cell r="AM19">
            <v>0</v>
          </cell>
          <cell r="AN19">
            <v>0</v>
          </cell>
          <cell r="AO19">
            <v>0</v>
          </cell>
          <cell r="AP19">
            <v>0</v>
          </cell>
          <cell r="AQ19">
            <v>1</v>
          </cell>
          <cell r="AR19">
            <v>0</v>
          </cell>
        </row>
        <row r="20">
          <cell r="C20" t="str">
            <v>Reinsurance Recoverables (A)</v>
          </cell>
          <cell r="I20" t="str">
            <v>(Click button to go to the separate reinsurance recoverable table)</v>
          </cell>
          <cell r="AA20">
            <v>11</v>
          </cell>
          <cell r="AB20" t="str">
            <v>No Breakout Available</v>
          </cell>
          <cell r="AD20">
            <v>0</v>
          </cell>
          <cell r="AE20">
            <v>0</v>
          </cell>
          <cell r="AF20">
            <v>0</v>
          </cell>
          <cell r="AG20">
            <v>0</v>
          </cell>
          <cell r="AH20">
            <v>0.1</v>
          </cell>
          <cell r="AI20">
            <v>0</v>
          </cell>
          <cell r="AK20" t="str">
            <v>No Breakout Available</v>
          </cell>
          <cell r="AM20">
            <v>0</v>
          </cell>
          <cell r="AN20">
            <v>0</v>
          </cell>
          <cell r="AO20">
            <v>0</v>
          </cell>
          <cell r="AP20">
            <v>0</v>
          </cell>
          <cell r="AQ20">
            <v>0.1</v>
          </cell>
          <cell r="AR20">
            <v>0</v>
          </cell>
          <cell r="BD20" t="str">
            <v>Reinsurance Recoverables (A)</v>
          </cell>
        </row>
        <row r="21">
          <cell r="B21">
            <v>8</v>
          </cell>
          <cell r="D21" t="str">
            <v>Foreign Affiliates</v>
          </cell>
          <cell r="H21">
            <v>0</v>
          </cell>
          <cell r="I21">
            <v>0</v>
          </cell>
          <cell r="J21">
            <v>0</v>
          </cell>
          <cell r="K21">
            <v>0.1</v>
          </cell>
          <cell r="L21">
            <v>0</v>
          </cell>
          <cell r="M21">
            <v>0.1</v>
          </cell>
          <cell r="N21">
            <v>0</v>
          </cell>
          <cell r="P21">
            <v>1</v>
          </cell>
          <cell r="AA21">
            <v>12</v>
          </cell>
          <cell r="AC21" t="str">
            <v>Total</v>
          </cell>
          <cell r="AD21">
            <v>0</v>
          </cell>
          <cell r="AE21">
            <v>0</v>
          </cell>
          <cell r="AF21">
            <v>0</v>
          </cell>
          <cell r="AG21">
            <v>0</v>
          </cell>
          <cell r="AH21">
            <v>0</v>
          </cell>
          <cell r="AI21">
            <v>0</v>
          </cell>
          <cell r="AL21" t="str">
            <v>Total</v>
          </cell>
          <cell r="AM21">
            <v>0</v>
          </cell>
          <cell r="AN21">
            <v>0</v>
          </cell>
          <cell r="AO21">
            <v>0</v>
          </cell>
          <cell r="AP21">
            <v>0</v>
          </cell>
          <cell r="AQ21">
            <v>0</v>
          </cell>
          <cell r="AR21">
            <v>0</v>
          </cell>
          <cell r="BC21">
            <v>8</v>
          </cell>
          <cell r="BE21" t="str">
            <v>Foreign Affiliates</v>
          </cell>
          <cell r="BI21">
            <v>0</v>
          </cell>
          <cell r="BJ21">
            <v>0</v>
          </cell>
          <cell r="BK21">
            <v>0</v>
          </cell>
          <cell r="BL21">
            <v>0</v>
          </cell>
          <cell r="BM21">
            <v>0</v>
          </cell>
          <cell r="BO21">
            <v>0</v>
          </cell>
          <cell r="BP21">
            <v>0</v>
          </cell>
          <cell r="BQ21">
            <v>0</v>
          </cell>
          <cell r="BR21">
            <v>0</v>
          </cell>
          <cell r="BS21">
            <v>0</v>
          </cell>
        </row>
        <row r="22">
          <cell r="B22">
            <v>9</v>
          </cell>
          <cell r="D22" t="str">
            <v>Domestic Affiliates (In Rating Group) [C]</v>
          </cell>
          <cell r="H22">
            <v>0</v>
          </cell>
          <cell r="I22">
            <v>0</v>
          </cell>
          <cell r="J22">
            <v>0</v>
          </cell>
          <cell r="K22">
            <v>0.1</v>
          </cell>
          <cell r="L22">
            <v>0</v>
          </cell>
          <cell r="M22">
            <v>0.1</v>
          </cell>
          <cell r="N22">
            <v>0</v>
          </cell>
          <cell r="P22">
            <v>1</v>
          </cell>
          <cell r="AE22">
            <v>0</v>
          </cell>
          <cell r="BC22">
            <v>9</v>
          </cell>
          <cell r="BE22" t="str">
            <v>Domestic Affiliates (In Rating Group) [C]</v>
          </cell>
          <cell r="BI22">
            <v>0</v>
          </cell>
          <cell r="BJ22">
            <v>0</v>
          </cell>
          <cell r="BK22">
            <v>0</v>
          </cell>
          <cell r="BL22">
            <v>0</v>
          </cell>
          <cell r="BM22">
            <v>0</v>
          </cell>
          <cell r="BO22">
            <v>0</v>
          </cell>
          <cell r="BP22">
            <v>0</v>
          </cell>
          <cell r="BQ22">
            <v>0</v>
          </cell>
          <cell r="BR22">
            <v>0</v>
          </cell>
          <cell r="BS22">
            <v>0</v>
          </cell>
        </row>
        <row r="23">
          <cell r="B23">
            <v>10</v>
          </cell>
          <cell r="D23" t="str">
            <v>Domestic Affiliates (Not in Rating Group)</v>
          </cell>
          <cell r="H23">
            <v>0</v>
          </cell>
          <cell r="I23">
            <v>0</v>
          </cell>
          <cell r="J23">
            <v>0</v>
          </cell>
          <cell r="K23">
            <v>0.1</v>
          </cell>
          <cell r="L23">
            <v>0</v>
          </cell>
          <cell r="M23">
            <v>0.1</v>
          </cell>
          <cell r="N23">
            <v>0</v>
          </cell>
          <cell r="P23">
            <v>1</v>
          </cell>
          <cell r="BC23">
            <v>10</v>
          </cell>
          <cell r="BE23" t="str">
            <v>Domestic Affiliates (Not in Rating Group)</v>
          </cell>
          <cell r="BI23">
            <v>0</v>
          </cell>
          <cell r="BJ23">
            <v>0</v>
          </cell>
          <cell r="BK23">
            <v>0</v>
          </cell>
          <cell r="BL23">
            <v>0</v>
          </cell>
          <cell r="BM23">
            <v>0</v>
          </cell>
          <cell r="BO23">
            <v>0</v>
          </cell>
          <cell r="BP23">
            <v>0</v>
          </cell>
          <cell r="BQ23">
            <v>0</v>
          </cell>
          <cell r="BR23">
            <v>0</v>
          </cell>
          <cell r="BS23">
            <v>0</v>
          </cell>
        </row>
        <row r="24">
          <cell r="B24">
            <v>11</v>
          </cell>
          <cell r="D24" t="str">
            <v>Pools &amp; Associations</v>
          </cell>
          <cell r="H24">
            <v>0</v>
          </cell>
          <cell r="I24">
            <v>0</v>
          </cell>
          <cell r="J24">
            <v>0</v>
          </cell>
          <cell r="K24">
            <v>0.1</v>
          </cell>
          <cell r="L24">
            <v>0</v>
          </cell>
          <cell r="M24">
            <v>0.1</v>
          </cell>
          <cell r="N24">
            <v>0</v>
          </cell>
          <cell r="P24">
            <v>1</v>
          </cell>
          <cell r="BC24">
            <v>11</v>
          </cell>
          <cell r="BE24" t="str">
            <v>Pools &amp; Associations</v>
          </cell>
          <cell r="BI24">
            <v>0</v>
          </cell>
          <cell r="BJ24">
            <v>0</v>
          </cell>
          <cell r="BK24">
            <v>0</v>
          </cell>
          <cell r="BL24">
            <v>0</v>
          </cell>
          <cell r="BM24">
            <v>0</v>
          </cell>
          <cell r="BO24">
            <v>0</v>
          </cell>
          <cell r="BP24">
            <v>0</v>
          </cell>
          <cell r="BQ24">
            <v>0</v>
          </cell>
          <cell r="BR24">
            <v>0</v>
          </cell>
          <cell r="BS24">
            <v>0</v>
          </cell>
        </row>
        <row r="25">
          <cell r="B25">
            <v>12</v>
          </cell>
          <cell r="D25" t="str">
            <v>All Other Insurers</v>
          </cell>
          <cell r="H25">
            <v>0</v>
          </cell>
          <cell r="I25">
            <v>0</v>
          </cell>
          <cell r="J25">
            <v>0</v>
          </cell>
          <cell r="K25">
            <v>0.1</v>
          </cell>
          <cell r="L25">
            <v>0</v>
          </cell>
          <cell r="M25">
            <v>0.1</v>
          </cell>
          <cell r="N25">
            <v>0</v>
          </cell>
          <cell r="P25">
            <v>1</v>
          </cell>
          <cell r="AC25" t="str">
            <v>Domestic affiliates(not in rating group) by rating</v>
          </cell>
          <cell r="AL25" t="str">
            <v>Letters of Credit &amp; Trusts on recoverables by rating</v>
          </cell>
          <cell r="BC25">
            <v>12</v>
          </cell>
          <cell r="BE25" t="str">
            <v>All Other Insurers</v>
          </cell>
          <cell r="BI25">
            <v>0</v>
          </cell>
          <cell r="BJ25">
            <v>0</v>
          </cell>
          <cell r="BK25">
            <v>0</v>
          </cell>
          <cell r="BL25">
            <v>0</v>
          </cell>
          <cell r="BM25">
            <v>0</v>
          </cell>
          <cell r="BO25">
            <v>0</v>
          </cell>
          <cell r="BP25">
            <v>0</v>
          </cell>
          <cell r="BQ25">
            <v>0</v>
          </cell>
          <cell r="BR25">
            <v>0</v>
          </cell>
          <cell r="BS25">
            <v>0</v>
          </cell>
        </row>
        <row r="26">
          <cell r="B26">
            <v>13</v>
          </cell>
          <cell r="D26" t="str">
            <v>Less: Letters of Credit, Trusts</v>
          </cell>
          <cell r="H26">
            <v>0</v>
          </cell>
          <cell r="I26">
            <v>0</v>
          </cell>
          <cell r="J26">
            <v>0</v>
          </cell>
          <cell r="K26">
            <v>9.0000000000000011E-2</v>
          </cell>
          <cell r="L26">
            <v>0</v>
          </cell>
          <cell r="M26">
            <v>9.0000000000000011E-2</v>
          </cell>
          <cell r="N26">
            <v>0</v>
          </cell>
          <cell r="P26">
            <v>1</v>
          </cell>
          <cell r="AC26">
            <v>39813</v>
          </cell>
          <cell r="AL26">
            <v>39813</v>
          </cell>
          <cell r="BC26">
            <v>13</v>
          </cell>
          <cell r="BE26" t="str">
            <v>Less: Letters of Credit, Trusts</v>
          </cell>
          <cell r="BI26">
            <v>0</v>
          </cell>
          <cell r="BJ26">
            <v>0</v>
          </cell>
          <cell r="BK26">
            <v>0</v>
          </cell>
          <cell r="BL26">
            <v>0</v>
          </cell>
          <cell r="BM26">
            <v>0</v>
          </cell>
          <cell r="BO26">
            <v>0</v>
          </cell>
          <cell r="BP26">
            <v>0</v>
          </cell>
          <cell r="BQ26">
            <v>0</v>
          </cell>
          <cell r="BR26">
            <v>0</v>
          </cell>
          <cell r="BS26">
            <v>0</v>
          </cell>
        </row>
        <row r="27">
          <cell r="B27">
            <v>14</v>
          </cell>
          <cell r="D27" t="str">
            <v>Less: Funds Held by Company</v>
          </cell>
          <cell r="H27">
            <v>0</v>
          </cell>
          <cell r="I27">
            <v>0</v>
          </cell>
          <cell r="J27">
            <v>0</v>
          </cell>
          <cell r="K27">
            <v>0.1</v>
          </cell>
          <cell r="L27">
            <v>0</v>
          </cell>
          <cell r="M27">
            <v>0.1</v>
          </cell>
          <cell r="N27">
            <v>0</v>
          </cell>
          <cell r="P27">
            <v>1</v>
          </cell>
          <cell r="AC27" t="str">
            <v>Rating</v>
          </cell>
          <cell r="AD27" t="str">
            <v>Baseline</v>
          </cell>
          <cell r="AE27" t="str">
            <v>Stress Test Ceded Recovs</v>
          </cell>
          <cell r="AF27" t="str">
            <v>Adjustment</v>
          </cell>
          <cell r="AG27" t="str">
            <v>Total</v>
          </cell>
          <cell r="AH27" t="str">
            <v>ARF</v>
          </cell>
          <cell r="AI27" t="str">
            <v>ARC</v>
          </cell>
          <cell r="AL27" t="str">
            <v>Rating</v>
          </cell>
          <cell r="AM27" t="str">
            <v>Baseline</v>
          </cell>
          <cell r="AN27" t="str">
            <v>Stress Test Ceded Recovs</v>
          </cell>
          <cell r="AO27" t="str">
            <v>Adjustment</v>
          </cell>
          <cell r="AP27" t="str">
            <v>Total</v>
          </cell>
          <cell r="AQ27" t="str">
            <v>ARF</v>
          </cell>
          <cell r="AR27" t="str">
            <v>ARC</v>
          </cell>
          <cell r="BC27">
            <v>14</v>
          </cell>
          <cell r="BE27" t="str">
            <v>Less: Funds Held by Company</v>
          </cell>
          <cell r="BI27">
            <v>0</v>
          </cell>
          <cell r="BJ27">
            <v>0</v>
          </cell>
          <cell r="BK27">
            <v>0</v>
          </cell>
          <cell r="BL27">
            <v>0</v>
          </cell>
          <cell r="BM27">
            <v>0</v>
          </cell>
          <cell r="BO27">
            <v>0</v>
          </cell>
          <cell r="BP27">
            <v>0</v>
          </cell>
          <cell r="BQ27">
            <v>0</v>
          </cell>
          <cell r="BR27">
            <v>0</v>
          </cell>
          <cell r="BS27">
            <v>0</v>
          </cell>
        </row>
        <row r="28">
          <cell r="AA28">
            <v>13</v>
          </cell>
          <cell r="AC28" t="str">
            <v>A++</v>
          </cell>
          <cell r="AD28">
            <v>0</v>
          </cell>
          <cell r="AE28">
            <v>0</v>
          </cell>
          <cell r="AF28">
            <v>0</v>
          </cell>
          <cell r="AG28">
            <v>0</v>
          </cell>
          <cell r="AH28">
            <v>0.02</v>
          </cell>
          <cell r="AI28">
            <v>0</v>
          </cell>
          <cell r="AL28" t="str">
            <v>A++</v>
          </cell>
          <cell r="AM28">
            <v>0</v>
          </cell>
          <cell r="AN28">
            <v>0</v>
          </cell>
          <cell r="AO28">
            <v>0</v>
          </cell>
          <cell r="AP28">
            <v>0</v>
          </cell>
          <cell r="AQ28">
            <v>1.8000000000000002E-2</v>
          </cell>
          <cell r="AR28">
            <v>0</v>
          </cell>
        </row>
        <row r="29">
          <cell r="B29">
            <v>15</v>
          </cell>
          <cell r="C29" t="str">
            <v>Net Reinsurance Recoverables</v>
          </cell>
          <cell r="H29">
            <v>0</v>
          </cell>
          <cell r="I29">
            <v>0</v>
          </cell>
          <cell r="J29">
            <v>0</v>
          </cell>
          <cell r="K29">
            <v>0</v>
          </cell>
          <cell r="M29">
            <v>0</v>
          </cell>
          <cell r="N29">
            <v>0</v>
          </cell>
          <cell r="O29" t="str">
            <v>= Credit Risk on recoverables</v>
          </cell>
          <cell r="AA29">
            <v>14</v>
          </cell>
          <cell r="AC29" t="str">
            <v xml:space="preserve">A+ </v>
          </cell>
          <cell r="AD29">
            <v>0</v>
          </cell>
          <cell r="AE29">
            <v>0</v>
          </cell>
          <cell r="AF29">
            <v>0</v>
          </cell>
          <cell r="AG29">
            <v>0</v>
          </cell>
          <cell r="AH29">
            <v>0.04</v>
          </cell>
          <cell r="AI29">
            <v>0</v>
          </cell>
          <cell r="AL29" t="str">
            <v xml:space="preserve">A+ </v>
          </cell>
          <cell r="AM29">
            <v>0</v>
          </cell>
          <cell r="AN29">
            <v>0</v>
          </cell>
          <cell r="AO29">
            <v>0</v>
          </cell>
          <cell r="AP29">
            <v>0</v>
          </cell>
          <cell r="AQ29">
            <v>3.6000000000000004E-2</v>
          </cell>
          <cell r="AR29">
            <v>0</v>
          </cell>
          <cell r="BC29">
            <v>15</v>
          </cell>
          <cell r="BD29" t="str">
            <v>Net Reinsurance Recoverables</v>
          </cell>
          <cell r="BI29">
            <v>0</v>
          </cell>
          <cell r="BJ29">
            <v>0</v>
          </cell>
          <cell r="BK29">
            <v>0</v>
          </cell>
          <cell r="BL29">
            <v>0</v>
          </cell>
          <cell r="BM29">
            <v>0</v>
          </cell>
          <cell r="BO29">
            <v>0</v>
          </cell>
          <cell r="BP29">
            <v>0</v>
          </cell>
          <cell r="BQ29">
            <v>0</v>
          </cell>
          <cell r="BR29">
            <v>0</v>
          </cell>
          <cell r="BS29">
            <v>0</v>
          </cell>
        </row>
        <row r="30">
          <cell r="AA30">
            <v>15</v>
          </cell>
          <cell r="AC30" t="str">
            <v>A</v>
          </cell>
          <cell r="AD30">
            <v>0</v>
          </cell>
          <cell r="AE30">
            <v>0</v>
          </cell>
          <cell r="AF30">
            <v>0</v>
          </cell>
          <cell r="AG30">
            <v>0</v>
          </cell>
          <cell r="AH30">
            <v>0.06</v>
          </cell>
          <cell r="AI30">
            <v>0</v>
          </cell>
          <cell r="AL30" t="str">
            <v>A</v>
          </cell>
          <cell r="AM30">
            <v>0</v>
          </cell>
          <cell r="AN30">
            <v>0</v>
          </cell>
          <cell r="AO30">
            <v>0</v>
          </cell>
          <cell r="AP30">
            <v>0</v>
          </cell>
          <cell r="AQ30">
            <v>5.3999999999999999E-2</v>
          </cell>
          <cell r="AR30">
            <v>0</v>
          </cell>
        </row>
        <row r="31">
          <cell r="B31">
            <v>16</v>
          </cell>
          <cell r="C31" t="str">
            <v>Multiply: Reins Dependence Factor (B)</v>
          </cell>
          <cell r="J31">
            <v>0</v>
          </cell>
          <cell r="K31">
            <v>0</v>
          </cell>
          <cell r="L31">
            <v>1</v>
          </cell>
          <cell r="N31">
            <v>1</v>
          </cell>
          <cell r="AA31">
            <v>16</v>
          </cell>
          <cell r="AC31" t="str">
            <v>A-</v>
          </cell>
          <cell r="AD31">
            <v>0</v>
          </cell>
          <cell r="AE31">
            <v>0</v>
          </cell>
          <cell r="AF31">
            <v>0</v>
          </cell>
          <cell r="AG31">
            <v>0</v>
          </cell>
          <cell r="AH31">
            <v>0.1</v>
          </cell>
          <cell r="AI31">
            <v>0</v>
          </cell>
          <cell r="AL31" t="str">
            <v>A-</v>
          </cell>
          <cell r="AM31">
            <v>0</v>
          </cell>
          <cell r="AN31">
            <v>0</v>
          </cell>
          <cell r="AO31">
            <v>0</v>
          </cell>
          <cell r="AP31">
            <v>0</v>
          </cell>
          <cell r="AQ31">
            <v>9.0000000000000011E-2</v>
          </cell>
          <cell r="AR31">
            <v>0</v>
          </cell>
          <cell r="BC31">
            <v>16</v>
          </cell>
          <cell r="BD31" t="str">
            <v>Multiply: Reins Dependence Factor (B)</v>
          </cell>
          <cell r="BO31">
            <v>1</v>
          </cell>
          <cell r="BP31">
            <v>1</v>
          </cell>
          <cell r="BQ31">
            <v>1</v>
          </cell>
          <cell r="BR31">
            <v>1</v>
          </cell>
          <cell r="BS31">
            <v>1</v>
          </cell>
        </row>
        <row r="32">
          <cell r="B32">
            <v>17</v>
          </cell>
          <cell r="E32" t="str">
            <v xml:space="preserve">   Adjustment to Reins Dependence Factor</v>
          </cell>
          <cell r="N32">
            <v>0</v>
          </cell>
          <cell r="AA32">
            <v>17</v>
          </cell>
          <cell r="AC32" t="str">
            <v>B++</v>
          </cell>
          <cell r="AD32">
            <v>0</v>
          </cell>
          <cell r="AE32">
            <v>0</v>
          </cell>
          <cell r="AF32">
            <v>0</v>
          </cell>
          <cell r="AG32">
            <v>0</v>
          </cell>
          <cell r="AH32">
            <v>0.15</v>
          </cell>
          <cell r="AI32">
            <v>0</v>
          </cell>
          <cell r="AL32" t="str">
            <v>B++</v>
          </cell>
          <cell r="AM32">
            <v>0</v>
          </cell>
          <cell r="AN32">
            <v>0</v>
          </cell>
          <cell r="AO32">
            <v>0</v>
          </cell>
          <cell r="AP32">
            <v>0</v>
          </cell>
          <cell r="AQ32">
            <v>0.13500000000000001</v>
          </cell>
          <cell r="AR32">
            <v>0</v>
          </cell>
          <cell r="BC32">
            <v>17</v>
          </cell>
          <cell r="BF32" t="str">
            <v xml:space="preserve">   Adjustment to Reins Dependence Factor</v>
          </cell>
          <cell r="BO32">
            <v>0</v>
          </cell>
          <cell r="BP32">
            <v>0</v>
          </cell>
          <cell r="BQ32">
            <v>0</v>
          </cell>
          <cell r="BR32">
            <v>0</v>
          </cell>
          <cell r="BS32">
            <v>0</v>
          </cell>
        </row>
        <row r="33">
          <cell r="B33">
            <v>18</v>
          </cell>
          <cell r="D33" t="str">
            <v>Adjustment for 1% minimum dispute risk on Non Afilliated Recoverables</v>
          </cell>
          <cell r="N33">
            <v>0</v>
          </cell>
          <cell r="AA33">
            <v>18</v>
          </cell>
          <cell r="AC33" t="str">
            <v xml:space="preserve">B+ </v>
          </cell>
          <cell r="AD33">
            <v>0</v>
          </cell>
          <cell r="AE33">
            <v>0</v>
          </cell>
          <cell r="AF33">
            <v>0</v>
          </cell>
          <cell r="AG33">
            <v>0</v>
          </cell>
          <cell r="AH33">
            <v>0.2</v>
          </cell>
          <cell r="AI33">
            <v>0</v>
          </cell>
          <cell r="AL33" t="str">
            <v xml:space="preserve">B+ </v>
          </cell>
          <cell r="AM33">
            <v>0</v>
          </cell>
          <cell r="AN33">
            <v>0</v>
          </cell>
          <cell r="AO33">
            <v>0</v>
          </cell>
          <cell r="AP33">
            <v>0</v>
          </cell>
          <cell r="AQ33">
            <v>0.18000000000000002</v>
          </cell>
          <cell r="AR33">
            <v>0</v>
          </cell>
          <cell r="BC33">
            <v>18</v>
          </cell>
          <cell r="BE33" t="str">
            <v>Adjustment for 1% minimum dispute risk on Non Afilliated Recoverables</v>
          </cell>
          <cell r="BO33">
            <v>0</v>
          </cell>
          <cell r="BP33">
            <v>0</v>
          </cell>
          <cell r="BQ33">
            <v>0</v>
          </cell>
          <cell r="BR33">
            <v>0</v>
          </cell>
          <cell r="BS33">
            <v>0</v>
          </cell>
        </row>
        <row r="34">
          <cell r="B34">
            <v>19</v>
          </cell>
          <cell r="C34" t="str">
            <v>Adj. Net Reins Recoverables</v>
          </cell>
          <cell r="H34">
            <v>0</v>
          </cell>
          <cell r="I34">
            <v>0</v>
          </cell>
          <cell r="J34">
            <v>0</v>
          </cell>
          <cell r="M34">
            <v>0</v>
          </cell>
          <cell r="N34">
            <v>0</v>
          </cell>
          <cell r="O34" t="str">
            <v>= Credit Risk &amp; Dispute Risk on recoverables</v>
          </cell>
          <cell r="AA34">
            <v>19</v>
          </cell>
          <cell r="AC34" t="str">
            <v>B</v>
          </cell>
          <cell r="AD34">
            <v>0</v>
          </cell>
          <cell r="AE34">
            <v>0</v>
          </cell>
          <cell r="AF34">
            <v>0</v>
          </cell>
          <cell r="AG34">
            <v>0</v>
          </cell>
          <cell r="AH34">
            <v>0.3</v>
          </cell>
          <cell r="AI34">
            <v>0</v>
          </cell>
          <cell r="AL34" t="str">
            <v>B</v>
          </cell>
          <cell r="AM34">
            <v>0</v>
          </cell>
          <cell r="AN34">
            <v>0</v>
          </cell>
          <cell r="AO34">
            <v>0</v>
          </cell>
          <cell r="AP34">
            <v>0</v>
          </cell>
          <cell r="AQ34">
            <v>0.27</v>
          </cell>
          <cell r="AR34">
            <v>0</v>
          </cell>
          <cell r="BC34">
            <v>19</v>
          </cell>
          <cell r="BD34" t="str">
            <v>Adj. Net Reins Recoverables</v>
          </cell>
          <cell r="BI34">
            <v>0</v>
          </cell>
          <cell r="BJ34">
            <v>0</v>
          </cell>
          <cell r="BK34">
            <v>0</v>
          </cell>
          <cell r="BL34">
            <v>0</v>
          </cell>
          <cell r="BM34">
            <v>0</v>
          </cell>
          <cell r="BO34">
            <v>0</v>
          </cell>
          <cell r="BP34">
            <v>0</v>
          </cell>
          <cell r="BQ34">
            <v>0</v>
          </cell>
          <cell r="BR34">
            <v>0</v>
          </cell>
          <cell r="BS34">
            <v>0</v>
          </cell>
        </row>
        <row r="35">
          <cell r="AA35">
            <v>20</v>
          </cell>
          <cell r="AC35" t="str">
            <v>B-</v>
          </cell>
          <cell r="AD35">
            <v>0</v>
          </cell>
          <cell r="AE35">
            <v>0</v>
          </cell>
          <cell r="AF35">
            <v>0</v>
          </cell>
          <cell r="AG35">
            <v>0</v>
          </cell>
          <cell r="AH35">
            <v>0.4</v>
          </cell>
          <cell r="AI35">
            <v>0</v>
          </cell>
          <cell r="AL35" t="str">
            <v>B-</v>
          </cell>
          <cell r="AM35">
            <v>0</v>
          </cell>
          <cell r="AN35">
            <v>0</v>
          </cell>
          <cell r="AO35">
            <v>0</v>
          </cell>
          <cell r="AP35">
            <v>0</v>
          </cell>
          <cell r="AQ35">
            <v>0.36000000000000004</v>
          </cell>
          <cell r="AR35">
            <v>0</v>
          </cell>
        </row>
        <row r="36">
          <cell r="C36" t="str">
            <v>All Other Recoverables</v>
          </cell>
          <cell r="AA36">
            <v>21</v>
          </cell>
          <cell r="AC36" t="str">
            <v>&lt;= C++</v>
          </cell>
          <cell r="AD36">
            <v>0</v>
          </cell>
          <cell r="AE36">
            <v>0</v>
          </cell>
          <cell r="AF36">
            <v>0</v>
          </cell>
          <cell r="AG36">
            <v>0</v>
          </cell>
          <cell r="AH36">
            <v>1</v>
          </cell>
          <cell r="AI36">
            <v>0</v>
          </cell>
          <cell r="AL36" t="str">
            <v>&lt;= C++</v>
          </cell>
          <cell r="AM36">
            <v>0</v>
          </cell>
          <cell r="AN36">
            <v>0</v>
          </cell>
          <cell r="AO36">
            <v>0</v>
          </cell>
          <cell r="AP36">
            <v>0</v>
          </cell>
          <cell r="AQ36">
            <v>0.9</v>
          </cell>
          <cell r="AR36">
            <v>0</v>
          </cell>
          <cell r="BD36" t="str">
            <v>All Other Recoverables</v>
          </cell>
        </row>
        <row r="37">
          <cell r="B37">
            <v>20</v>
          </cell>
          <cell r="D37" t="str">
            <v>Funds Held by Reinsured Cos.</v>
          </cell>
          <cell r="H37">
            <v>0</v>
          </cell>
          <cell r="I37">
            <v>0</v>
          </cell>
          <cell r="J37">
            <v>0</v>
          </cell>
          <cell r="K37">
            <v>0.05</v>
          </cell>
          <cell r="L37">
            <v>0</v>
          </cell>
          <cell r="M37">
            <v>0.05</v>
          </cell>
          <cell r="N37">
            <v>0</v>
          </cell>
          <cell r="AA37">
            <v>22</v>
          </cell>
          <cell r="AC37" t="str">
            <v>Non Rated</v>
          </cell>
          <cell r="AD37">
            <v>0</v>
          </cell>
          <cell r="AE37">
            <v>0</v>
          </cell>
          <cell r="AF37">
            <v>0</v>
          </cell>
          <cell r="AG37">
            <v>0</v>
          </cell>
          <cell r="AH37">
            <v>1</v>
          </cell>
          <cell r="AI37">
            <v>0</v>
          </cell>
          <cell r="AL37" t="str">
            <v>Non Rated</v>
          </cell>
          <cell r="AM37">
            <v>0</v>
          </cell>
          <cell r="AN37">
            <v>0</v>
          </cell>
          <cell r="AO37">
            <v>0</v>
          </cell>
          <cell r="AP37">
            <v>0</v>
          </cell>
          <cell r="AQ37">
            <v>0.9</v>
          </cell>
          <cell r="AR37">
            <v>0</v>
          </cell>
          <cell r="BC37">
            <v>20</v>
          </cell>
          <cell r="BE37" t="str">
            <v>Funds Held by Reinsurers</v>
          </cell>
          <cell r="BI37">
            <v>0</v>
          </cell>
          <cell r="BJ37">
            <v>0</v>
          </cell>
          <cell r="BK37">
            <v>0</v>
          </cell>
          <cell r="BL37">
            <v>0</v>
          </cell>
          <cell r="BM37">
            <v>0</v>
          </cell>
          <cell r="BO37">
            <v>0</v>
          </cell>
          <cell r="BP37">
            <v>0</v>
          </cell>
          <cell r="BQ37">
            <v>0</v>
          </cell>
          <cell r="BR37">
            <v>0</v>
          </cell>
          <cell r="BS37">
            <v>0</v>
          </cell>
        </row>
        <row r="38">
          <cell r="B38">
            <v>21</v>
          </cell>
          <cell r="D38" t="str">
            <v>Bills Recoverable</v>
          </cell>
          <cell r="H38">
            <v>0</v>
          </cell>
          <cell r="I38">
            <v>0</v>
          </cell>
          <cell r="J38">
            <v>0</v>
          </cell>
          <cell r="K38">
            <v>0.05</v>
          </cell>
          <cell r="L38">
            <v>0</v>
          </cell>
          <cell r="M38">
            <v>0.05</v>
          </cell>
          <cell r="N38">
            <v>0</v>
          </cell>
          <cell r="AA38">
            <v>23</v>
          </cell>
          <cell r="AB38" t="str">
            <v>No Breakout Available</v>
          </cell>
          <cell r="AD38">
            <v>0</v>
          </cell>
          <cell r="AE38">
            <v>0</v>
          </cell>
          <cell r="AF38">
            <v>0</v>
          </cell>
          <cell r="AG38">
            <v>0</v>
          </cell>
          <cell r="AH38">
            <v>0.1</v>
          </cell>
          <cell r="AI38">
            <v>0</v>
          </cell>
          <cell r="AK38" t="str">
            <v>No Breakout Available</v>
          </cell>
          <cell r="AM38">
            <v>0</v>
          </cell>
          <cell r="AN38">
            <v>0</v>
          </cell>
          <cell r="AO38">
            <v>0</v>
          </cell>
          <cell r="AP38">
            <v>0</v>
          </cell>
          <cell r="AQ38">
            <v>9.0000000000000011E-2</v>
          </cell>
          <cell r="AR38">
            <v>0</v>
          </cell>
          <cell r="BC38">
            <v>21</v>
          </cell>
          <cell r="BE38" t="str">
            <v>Bills Recoverable</v>
          </cell>
          <cell r="BI38">
            <v>0</v>
          </cell>
          <cell r="BJ38">
            <v>0</v>
          </cell>
          <cell r="BK38">
            <v>0</v>
          </cell>
          <cell r="BL38">
            <v>0</v>
          </cell>
          <cell r="BM38">
            <v>0</v>
          </cell>
          <cell r="BO38">
            <v>0</v>
          </cell>
          <cell r="BP38">
            <v>0</v>
          </cell>
          <cell r="BQ38">
            <v>0</v>
          </cell>
          <cell r="BR38">
            <v>0</v>
          </cell>
          <cell r="BS38">
            <v>0</v>
          </cell>
        </row>
        <row r="39">
          <cell r="B39">
            <v>22</v>
          </cell>
          <cell r="D39" t="str">
            <v>Income Tax Recoverables</v>
          </cell>
          <cell r="H39">
            <v>0</v>
          </cell>
          <cell r="I39">
            <v>0</v>
          </cell>
          <cell r="J39">
            <v>0</v>
          </cell>
          <cell r="K39">
            <v>0.05</v>
          </cell>
          <cell r="L39">
            <v>0</v>
          </cell>
          <cell r="M39">
            <v>0.05</v>
          </cell>
          <cell r="N39">
            <v>0</v>
          </cell>
          <cell r="AA39">
            <v>24</v>
          </cell>
          <cell r="AC39" t="str">
            <v>Total</v>
          </cell>
          <cell r="AD39">
            <v>0</v>
          </cell>
          <cell r="AE39">
            <v>0</v>
          </cell>
          <cell r="AF39">
            <v>0</v>
          </cell>
          <cell r="AG39">
            <v>0</v>
          </cell>
          <cell r="AH39">
            <v>0</v>
          </cell>
          <cell r="AI39">
            <v>0</v>
          </cell>
          <cell r="AL39" t="str">
            <v>Total</v>
          </cell>
          <cell r="AM39">
            <v>0</v>
          </cell>
          <cell r="AN39">
            <v>0</v>
          </cell>
          <cell r="AO39">
            <v>0</v>
          </cell>
          <cell r="AP39">
            <v>0</v>
          </cell>
          <cell r="AQ39">
            <v>0</v>
          </cell>
          <cell r="AR39">
            <v>0</v>
          </cell>
          <cell r="BC39">
            <v>22</v>
          </cell>
          <cell r="BE39" t="str">
            <v>Income Tax Recoverables</v>
          </cell>
          <cell r="BI39">
            <v>0</v>
          </cell>
          <cell r="BJ39">
            <v>0</v>
          </cell>
          <cell r="BK39">
            <v>0</v>
          </cell>
          <cell r="BL39">
            <v>0</v>
          </cell>
          <cell r="BM39">
            <v>0</v>
          </cell>
          <cell r="BO39">
            <v>0</v>
          </cell>
          <cell r="BP39">
            <v>0</v>
          </cell>
          <cell r="BQ39">
            <v>0</v>
          </cell>
          <cell r="BR39">
            <v>0</v>
          </cell>
          <cell r="BS39">
            <v>0</v>
          </cell>
        </row>
        <row r="40">
          <cell r="B40">
            <v>23</v>
          </cell>
          <cell r="D40" t="str">
            <v>Accrued Investment Income</v>
          </cell>
          <cell r="H40">
            <v>0</v>
          </cell>
          <cell r="I40">
            <v>0</v>
          </cell>
          <cell r="J40">
            <v>0</v>
          </cell>
          <cell r="K40">
            <v>2.5000000000000001E-2</v>
          </cell>
          <cell r="L40">
            <v>0</v>
          </cell>
          <cell r="M40">
            <v>2.5000000000000001E-2</v>
          </cell>
          <cell r="N40">
            <v>0</v>
          </cell>
          <cell r="BC40">
            <v>23</v>
          </cell>
          <cell r="BE40" t="str">
            <v>Accrued Investment Income</v>
          </cell>
          <cell r="BI40">
            <v>0</v>
          </cell>
          <cell r="BJ40">
            <v>0</v>
          </cell>
          <cell r="BK40">
            <v>0</v>
          </cell>
          <cell r="BL40">
            <v>0</v>
          </cell>
          <cell r="BM40">
            <v>0</v>
          </cell>
          <cell r="BO40">
            <v>0</v>
          </cell>
          <cell r="BP40">
            <v>0</v>
          </cell>
          <cell r="BQ40">
            <v>0</v>
          </cell>
          <cell r="BR40">
            <v>0</v>
          </cell>
          <cell r="BS40">
            <v>0</v>
          </cell>
        </row>
        <row r="41">
          <cell r="B41">
            <v>24</v>
          </cell>
          <cell r="D41" t="str">
            <v>Receivable from Affiliates</v>
          </cell>
          <cell r="H41">
            <v>0</v>
          </cell>
          <cell r="I41">
            <v>0</v>
          </cell>
          <cell r="J41">
            <v>0</v>
          </cell>
          <cell r="K41">
            <v>0.05</v>
          </cell>
          <cell r="L41">
            <v>0</v>
          </cell>
          <cell r="M41">
            <v>0.05</v>
          </cell>
          <cell r="N41">
            <v>0</v>
          </cell>
          <cell r="BC41">
            <v>24</v>
          </cell>
          <cell r="BE41" t="str">
            <v>Receivable from Affiliates</v>
          </cell>
          <cell r="BI41">
            <v>0</v>
          </cell>
          <cell r="BJ41">
            <v>0</v>
          </cell>
          <cell r="BK41">
            <v>0</v>
          </cell>
          <cell r="BL41">
            <v>0</v>
          </cell>
          <cell r="BM41">
            <v>0</v>
          </cell>
          <cell r="BO41">
            <v>0</v>
          </cell>
          <cell r="BP41">
            <v>0</v>
          </cell>
          <cell r="BQ41">
            <v>0</v>
          </cell>
          <cell r="BR41">
            <v>0</v>
          </cell>
          <cell r="BS41">
            <v>0</v>
          </cell>
        </row>
        <row r="42">
          <cell r="B42">
            <v>25</v>
          </cell>
          <cell r="D42" t="str">
            <v>Equity in Pools/Assoc.</v>
          </cell>
          <cell r="H42">
            <v>0</v>
          </cell>
          <cell r="I42">
            <v>0</v>
          </cell>
          <cell r="J42">
            <v>0</v>
          </cell>
          <cell r="K42">
            <v>0.05</v>
          </cell>
          <cell r="L42">
            <v>0</v>
          </cell>
          <cell r="M42">
            <v>0.05</v>
          </cell>
          <cell r="N42">
            <v>0</v>
          </cell>
          <cell r="AC42" t="str">
            <v>Pools &amp; Associations by rating</v>
          </cell>
          <cell r="AL42" t="str">
            <v>Recoverables held internally; by rating of the ins. co. whose funds are being held</v>
          </cell>
          <cell r="BC42">
            <v>25</v>
          </cell>
          <cell r="BE42" t="str">
            <v>Equity in Pools/Assoc.</v>
          </cell>
          <cell r="BI42">
            <v>0</v>
          </cell>
          <cell r="BJ42">
            <v>0</v>
          </cell>
          <cell r="BK42">
            <v>0</v>
          </cell>
          <cell r="BL42">
            <v>0</v>
          </cell>
          <cell r="BM42">
            <v>0</v>
          </cell>
          <cell r="BO42">
            <v>0</v>
          </cell>
          <cell r="BP42">
            <v>0</v>
          </cell>
          <cell r="BQ42">
            <v>0</v>
          </cell>
          <cell r="BR42">
            <v>0</v>
          </cell>
          <cell r="BS42">
            <v>0</v>
          </cell>
        </row>
        <row r="43">
          <cell r="B43">
            <v>26</v>
          </cell>
          <cell r="D43" t="str">
            <v>Uninsured A &amp; H Plans</v>
          </cell>
          <cell r="H43">
            <v>0</v>
          </cell>
          <cell r="I43">
            <v>0</v>
          </cell>
          <cell r="J43">
            <v>0</v>
          </cell>
          <cell r="K43">
            <v>0.05</v>
          </cell>
          <cell r="L43">
            <v>0</v>
          </cell>
          <cell r="M43">
            <v>0.05</v>
          </cell>
          <cell r="N43">
            <v>0</v>
          </cell>
          <cell r="AC43">
            <v>39813</v>
          </cell>
          <cell r="AL43">
            <v>39813</v>
          </cell>
          <cell r="BC43">
            <v>26</v>
          </cell>
          <cell r="BE43" t="str">
            <v>Uninsured A &amp; H Plans</v>
          </cell>
          <cell r="BI43">
            <v>0</v>
          </cell>
          <cell r="BJ43">
            <v>0</v>
          </cell>
          <cell r="BK43">
            <v>0</v>
          </cell>
          <cell r="BL43">
            <v>0</v>
          </cell>
          <cell r="BM43">
            <v>0</v>
          </cell>
          <cell r="BO43">
            <v>0</v>
          </cell>
          <cell r="BP43">
            <v>0</v>
          </cell>
          <cell r="BQ43">
            <v>0</v>
          </cell>
          <cell r="BR43">
            <v>0</v>
          </cell>
          <cell r="BS43">
            <v>0</v>
          </cell>
        </row>
        <row r="44">
          <cell r="B44">
            <v>27</v>
          </cell>
          <cell r="D44" t="str">
            <v>Others</v>
          </cell>
          <cell r="H44">
            <v>0</v>
          </cell>
          <cell r="I44">
            <v>0</v>
          </cell>
          <cell r="J44">
            <v>0</v>
          </cell>
          <cell r="K44">
            <v>0.05</v>
          </cell>
          <cell r="L44">
            <v>0</v>
          </cell>
          <cell r="M44">
            <v>0.05</v>
          </cell>
          <cell r="N44">
            <v>0</v>
          </cell>
          <cell r="AC44" t="str">
            <v>Rating</v>
          </cell>
          <cell r="AD44" t="str">
            <v>Baseline</v>
          </cell>
          <cell r="AE44" t="str">
            <v>Stress Test Ceded Recovs</v>
          </cell>
          <cell r="AF44" t="str">
            <v>Adjustment</v>
          </cell>
          <cell r="AG44" t="str">
            <v>Total</v>
          </cell>
          <cell r="AH44" t="str">
            <v>ARF</v>
          </cell>
          <cell r="AI44" t="str">
            <v>ARC</v>
          </cell>
          <cell r="AL44" t="str">
            <v>Rating</v>
          </cell>
          <cell r="AM44" t="str">
            <v>Baseline</v>
          </cell>
          <cell r="AN44" t="str">
            <v>Stress Test Ceded Recovs</v>
          </cell>
          <cell r="AO44" t="str">
            <v>Adjustment</v>
          </cell>
          <cell r="AP44" t="str">
            <v>Total</v>
          </cell>
          <cell r="AQ44" t="str">
            <v>ARF</v>
          </cell>
          <cell r="AR44" t="str">
            <v>ARC</v>
          </cell>
          <cell r="BC44">
            <v>27</v>
          </cell>
          <cell r="BE44" t="str">
            <v>Others</v>
          </cell>
          <cell r="BI44">
            <v>0</v>
          </cell>
          <cell r="BJ44">
            <v>0</v>
          </cell>
          <cell r="BK44">
            <v>0</v>
          </cell>
          <cell r="BL44">
            <v>0</v>
          </cell>
          <cell r="BM44">
            <v>0</v>
          </cell>
          <cell r="BO44">
            <v>0</v>
          </cell>
          <cell r="BP44">
            <v>0</v>
          </cell>
          <cell r="BQ44">
            <v>0</v>
          </cell>
          <cell r="BR44">
            <v>0</v>
          </cell>
          <cell r="BS44">
            <v>0</v>
          </cell>
        </row>
        <row r="45">
          <cell r="B45">
            <v>28</v>
          </cell>
          <cell r="E45" t="str">
            <v>Other Receivables</v>
          </cell>
          <cell r="H45">
            <v>0</v>
          </cell>
          <cell r="I45">
            <v>0</v>
          </cell>
          <cell r="J45">
            <v>0</v>
          </cell>
          <cell r="K45">
            <v>0</v>
          </cell>
          <cell r="M45">
            <v>0</v>
          </cell>
          <cell r="N45">
            <v>0</v>
          </cell>
          <cell r="AA45">
            <v>25</v>
          </cell>
          <cell r="AC45" t="str">
            <v>A++</v>
          </cell>
          <cell r="AD45">
            <v>0</v>
          </cell>
          <cell r="AE45">
            <v>0</v>
          </cell>
          <cell r="AF45">
            <v>0</v>
          </cell>
          <cell r="AG45">
            <v>0</v>
          </cell>
          <cell r="AH45">
            <v>0.02</v>
          </cell>
          <cell r="AI45">
            <v>0</v>
          </cell>
          <cell r="AL45" t="str">
            <v>A++</v>
          </cell>
          <cell r="AM45">
            <v>0</v>
          </cell>
          <cell r="AN45">
            <v>0</v>
          </cell>
          <cell r="AO45">
            <v>0</v>
          </cell>
          <cell r="AP45">
            <v>0</v>
          </cell>
          <cell r="AQ45">
            <v>0.02</v>
          </cell>
          <cell r="AR45">
            <v>0</v>
          </cell>
          <cell r="BC45">
            <v>28</v>
          </cell>
          <cell r="BF45" t="str">
            <v>Other Receivables</v>
          </cell>
          <cell r="BI45">
            <v>0</v>
          </cell>
          <cell r="BJ45">
            <v>0</v>
          </cell>
          <cell r="BK45">
            <v>0</v>
          </cell>
          <cell r="BL45">
            <v>0</v>
          </cell>
          <cell r="BM45">
            <v>0</v>
          </cell>
          <cell r="BO45">
            <v>0</v>
          </cell>
          <cell r="BP45">
            <v>0</v>
          </cell>
          <cell r="BQ45">
            <v>0</v>
          </cell>
          <cell r="BR45">
            <v>0</v>
          </cell>
          <cell r="BS45">
            <v>0</v>
          </cell>
        </row>
        <row r="46">
          <cell r="J46" t="str">
            <v xml:space="preserve"> </v>
          </cell>
          <cell r="AA46">
            <v>26</v>
          </cell>
          <cell r="AC46" t="str">
            <v xml:space="preserve">A+ </v>
          </cell>
          <cell r="AD46">
            <v>0</v>
          </cell>
          <cell r="AE46">
            <v>0</v>
          </cell>
          <cell r="AF46">
            <v>0</v>
          </cell>
          <cell r="AG46">
            <v>0</v>
          </cell>
          <cell r="AH46">
            <v>0.04</v>
          </cell>
          <cell r="AI46">
            <v>0</v>
          </cell>
          <cell r="AL46" t="str">
            <v xml:space="preserve">A+ </v>
          </cell>
          <cell r="AM46">
            <v>0</v>
          </cell>
          <cell r="AN46">
            <v>0</v>
          </cell>
          <cell r="AO46">
            <v>0</v>
          </cell>
          <cell r="AP46">
            <v>0</v>
          </cell>
          <cell r="AQ46">
            <v>0.04</v>
          </cell>
          <cell r="AR46">
            <v>0</v>
          </cell>
          <cell r="BK46" t="str">
            <v xml:space="preserve"> </v>
          </cell>
        </row>
        <row r="47">
          <cell r="B47">
            <v>29</v>
          </cell>
          <cell r="C47" t="str">
            <v>Company Totals (Credit Risk)</v>
          </cell>
          <cell r="H47">
            <v>0</v>
          </cell>
          <cell r="I47">
            <v>0</v>
          </cell>
          <cell r="J47">
            <v>0</v>
          </cell>
          <cell r="K47">
            <v>0</v>
          </cell>
          <cell r="N47">
            <v>0</v>
          </cell>
          <cell r="O47" t="str">
            <v xml:space="preserve"> =(B4)</v>
          </cell>
          <cell r="AA47">
            <v>27</v>
          </cell>
          <cell r="AC47" t="str">
            <v>A</v>
          </cell>
          <cell r="AD47">
            <v>0</v>
          </cell>
          <cell r="AE47">
            <v>0</v>
          </cell>
          <cell r="AF47">
            <v>0</v>
          </cell>
          <cell r="AG47">
            <v>0</v>
          </cell>
          <cell r="AH47">
            <v>0.06</v>
          </cell>
          <cell r="AI47">
            <v>0</v>
          </cell>
          <cell r="AL47" t="str">
            <v>A</v>
          </cell>
          <cell r="AM47">
            <v>0</v>
          </cell>
          <cell r="AN47">
            <v>0</v>
          </cell>
          <cell r="AO47">
            <v>0</v>
          </cell>
          <cell r="AP47">
            <v>0</v>
          </cell>
          <cell r="AQ47">
            <v>0.06</v>
          </cell>
          <cell r="AR47">
            <v>0</v>
          </cell>
          <cell r="BC47">
            <v>29</v>
          </cell>
          <cell r="BD47" t="str">
            <v>Company Totals (Credit Risk)</v>
          </cell>
          <cell r="BI47">
            <v>0</v>
          </cell>
          <cell r="BJ47">
            <v>0</v>
          </cell>
          <cell r="BK47">
            <v>0</v>
          </cell>
          <cell r="BL47">
            <v>0</v>
          </cell>
          <cell r="BM47">
            <v>0</v>
          </cell>
          <cell r="BO47">
            <v>0</v>
          </cell>
          <cell r="BP47">
            <v>0</v>
          </cell>
          <cell r="BQ47">
            <v>0</v>
          </cell>
          <cell r="BR47">
            <v>0</v>
          </cell>
          <cell r="BS47">
            <v>0</v>
          </cell>
        </row>
        <row r="48">
          <cell r="B48">
            <v>30</v>
          </cell>
          <cell r="C48" t="str">
            <v>Company Totals (Investment Risk)</v>
          </cell>
          <cell r="J48">
            <v>0</v>
          </cell>
          <cell r="K48">
            <v>0</v>
          </cell>
          <cell r="N48">
            <v>0</v>
          </cell>
          <cell r="AA48">
            <v>28</v>
          </cell>
          <cell r="AC48" t="str">
            <v>A-</v>
          </cell>
          <cell r="AD48">
            <v>0</v>
          </cell>
          <cell r="AE48">
            <v>0</v>
          </cell>
          <cell r="AF48">
            <v>0</v>
          </cell>
          <cell r="AG48">
            <v>0</v>
          </cell>
          <cell r="AH48">
            <v>0.1</v>
          </cell>
          <cell r="AI48">
            <v>0</v>
          </cell>
          <cell r="AL48" t="str">
            <v>A-</v>
          </cell>
          <cell r="AM48">
            <v>0</v>
          </cell>
          <cell r="AN48">
            <v>0</v>
          </cell>
          <cell r="AO48">
            <v>0</v>
          </cell>
          <cell r="AP48">
            <v>0</v>
          </cell>
          <cell r="AQ48">
            <v>0.1</v>
          </cell>
          <cell r="AR48">
            <v>0</v>
          </cell>
          <cell r="BC48">
            <v>30</v>
          </cell>
          <cell r="BD48" t="str">
            <v>Company Totals (Investment Risk)</v>
          </cell>
          <cell r="BI48">
            <v>0</v>
          </cell>
          <cell r="BJ48">
            <v>0</v>
          </cell>
          <cell r="BK48">
            <v>0</v>
          </cell>
          <cell r="BL48">
            <v>0</v>
          </cell>
          <cell r="BM48">
            <v>0</v>
          </cell>
          <cell r="BO48">
            <v>0</v>
          </cell>
          <cell r="BP48">
            <v>0</v>
          </cell>
          <cell r="BQ48">
            <v>0</v>
          </cell>
          <cell r="BR48">
            <v>0</v>
          </cell>
          <cell r="BS48">
            <v>0</v>
          </cell>
        </row>
        <row r="49">
          <cell r="B49">
            <v>31</v>
          </cell>
          <cell r="C49" t="str">
            <v>Company Totals (Asset Risk)</v>
          </cell>
          <cell r="J49">
            <v>0</v>
          </cell>
          <cell r="K49">
            <v>0</v>
          </cell>
          <cell r="N49">
            <v>0</v>
          </cell>
          <cell r="AA49">
            <v>29</v>
          </cell>
          <cell r="AC49" t="str">
            <v>B++</v>
          </cell>
          <cell r="AD49">
            <v>0</v>
          </cell>
          <cell r="AE49">
            <v>0</v>
          </cell>
          <cell r="AF49">
            <v>0</v>
          </cell>
          <cell r="AG49">
            <v>0</v>
          </cell>
          <cell r="AH49">
            <v>0.15</v>
          </cell>
          <cell r="AI49">
            <v>0</v>
          </cell>
          <cell r="AL49" t="str">
            <v>B++</v>
          </cell>
          <cell r="AM49">
            <v>0</v>
          </cell>
          <cell r="AN49">
            <v>0</v>
          </cell>
          <cell r="AO49">
            <v>0</v>
          </cell>
          <cell r="AP49">
            <v>0</v>
          </cell>
          <cell r="AQ49">
            <v>0.15</v>
          </cell>
          <cell r="AR49">
            <v>0</v>
          </cell>
          <cell r="BC49">
            <v>31</v>
          </cell>
          <cell r="BD49" t="str">
            <v>Company Totals (Asset Risk)</v>
          </cell>
          <cell r="BI49">
            <v>0</v>
          </cell>
          <cell r="BJ49">
            <v>0</v>
          </cell>
          <cell r="BK49">
            <v>0</v>
          </cell>
          <cell r="BL49">
            <v>0</v>
          </cell>
          <cell r="BM49">
            <v>0</v>
          </cell>
          <cell r="BO49">
            <v>0</v>
          </cell>
          <cell r="BP49">
            <v>0</v>
          </cell>
          <cell r="BQ49">
            <v>0</v>
          </cell>
          <cell r="BR49">
            <v>0</v>
          </cell>
          <cell r="BS49">
            <v>0</v>
          </cell>
        </row>
        <row r="50">
          <cell r="C50" t="str">
            <v>Notes:</v>
          </cell>
          <cell r="AA50">
            <v>30</v>
          </cell>
          <cell r="AC50" t="str">
            <v xml:space="preserve">B+ </v>
          </cell>
          <cell r="AD50">
            <v>0</v>
          </cell>
          <cell r="AE50">
            <v>0</v>
          </cell>
          <cell r="AF50">
            <v>0</v>
          </cell>
          <cell r="AG50">
            <v>0</v>
          </cell>
          <cell r="AH50">
            <v>0.2</v>
          </cell>
          <cell r="AI50">
            <v>0</v>
          </cell>
          <cell r="AL50" t="str">
            <v xml:space="preserve">B+ </v>
          </cell>
          <cell r="AM50">
            <v>0</v>
          </cell>
          <cell r="AN50">
            <v>0</v>
          </cell>
          <cell r="AO50">
            <v>0</v>
          </cell>
          <cell r="AP50">
            <v>0</v>
          </cell>
          <cell r="AQ50">
            <v>0.2</v>
          </cell>
          <cell r="AR50">
            <v>0</v>
          </cell>
          <cell r="BD50" t="str">
            <v>Notes:</v>
          </cell>
        </row>
        <row r="51">
          <cell r="C51" t="str">
            <v>(A) - Includes ceded paid, unpaid, IBNR, and unearned premium recoverables.</v>
          </cell>
          <cell r="AA51">
            <v>31</v>
          </cell>
          <cell r="AC51" t="str">
            <v>B</v>
          </cell>
          <cell r="AD51">
            <v>0</v>
          </cell>
          <cell r="AE51">
            <v>0</v>
          </cell>
          <cell r="AF51">
            <v>0</v>
          </cell>
          <cell r="AG51">
            <v>0</v>
          </cell>
          <cell r="AH51">
            <v>0.3</v>
          </cell>
          <cell r="AI51">
            <v>0</v>
          </cell>
          <cell r="AL51" t="str">
            <v>B</v>
          </cell>
          <cell r="AM51">
            <v>0</v>
          </cell>
          <cell r="AN51">
            <v>0</v>
          </cell>
          <cell r="AO51">
            <v>0</v>
          </cell>
          <cell r="AP51">
            <v>0</v>
          </cell>
          <cell r="AQ51">
            <v>0.3</v>
          </cell>
          <cell r="AR51">
            <v>0</v>
          </cell>
          <cell r="BD51" t="str">
            <v>(A) - Includes ceded paid, unpaid, IBNR, and unearned premium recoverables.</v>
          </cell>
        </row>
        <row r="52">
          <cell r="C52" t="str">
            <v>(B) - Excessive reinsurance dependence:</v>
          </cell>
          <cell r="AA52">
            <v>32</v>
          </cell>
          <cell r="AC52" t="str">
            <v>B-</v>
          </cell>
          <cell r="AD52">
            <v>0</v>
          </cell>
          <cell r="AE52">
            <v>0</v>
          </cell>
          <cell r="AF52">
            <v>0</v>
          </cell>
          <cell r="AG52">
            <v>0</v>
          </cell>
          <cell r="AH52">
            <v>0.4</v>
          </cell>
          <cell r="AI52">
            <v>0</v>
          </cell>
          <cell r="AL52" t="str">
            <v>B-</v>
          </cell>
          <cell r="AM52">
            <v>0</v>
          </cell>
          <cell r="AN52">
            <v>0</v>
          </cell>
          <cell r="AO52">
            <v>0</v>
          </cell>
          <cell r="AP52">
            <v>0</v>
          </cell>
          <cell r="AQ52">
            <v>0.4</v>
          </cell>
          <cell r="AR52">
            <v>0</v>
          </cell>
          <cell r="BD52" t="str">
            <v>(B) - Excessive reinsurance dependence:</v>
          </cell>
        </row>
        <row r="53">
          <cell r="C53" t="str">
            <v xml:space="preserve">[C] -  To be used for non-consolidated statements or consolidated statements reporting domestic companies(affiliates), not included in the consolidated statement. </v>
          </cell>
          <cell r="AA53">
            <v>33</v>
          </cell>
          <cell r="AC53" t="str">
            <v>&lt;= C++</v>
          </cell>
          <cell r="AD53">
            <v>0</v>
          </cell>
          <cell r="AE53">
            <v>0</v>
          </cell>
          <cell r="AF53">
            <v>0</v>
          </cell>
          <cell r="AG53">
            <v>0</v>
          </cell>
          <cell r="AH53">
            <v>1</v>
          </cell>
          <cell r="AI53">
            <v>0</v>
          </cell>
          <cell r="AL53" t="str">
            <v>&lt;= C++</v>
          </cell>
          <cell r="AM53">
            <v>0</v>
          </cell>
          <cell r="AN53">
            <v>0</v>
          </cell>
          <cell r="AO53">
            <v>0</v>
          </cell>
          <cell r="AP53">
            <v>0</v>
          </cell>
          <cell r="AQ53">
            <v>1</v>
          </cell>
          <cell r="AR53">
            <v>0</v>
          </cell>
          <cell r="BD53" t="str">
            <v xml:space="preserve">[C] -  To be used for non-consolidated statements or consolidated statements reporting domestic companies(affiliates), not included in the consolidated statement. </v>
          </cell>
        </row>
        <row r="54">
          <cell r="J54" t="str">
            <v>Non-Aff. Reins</v>
          </cell>
          <cell r="AA54">
            <v>34</v>
          </cell>
          <cell r="AC54" t="str">
            <v>Non Rated</v>
          </cell>
          <cell r="AD54">
            <v>0</v>
          </cell>
          <cell r="AE54">
            <v>0</v>
          </cell>
          <cell r="AF54">
            <v>0</v>
          </cell>
          <cell r="AG54">
            <v>0</v>
          </cell>
          <cell r="AH54">
            <v>1</v>
          </cell>
          <cell r="AI54">
            <v>0</v>
          </cell>
          <cell r="AL54" t="str">
            <v>Non Rated</v>
          </cell>
          <cell r="AM54">
            <v>0</v>
          </cell>
          <cell r="AN54">
            <v>0</v>
          </cell>
          <cell r="AO54">
            <v>0</v>
          </cell>
          <cell r="AP54">
            <v>0</v>
          </cell>
          <cell r="AQ54">
            <v>1</v>
          </cell>
          <cell r="AR54">
            <v>0</v>
          </cell>
          <cell r="BI54" t="str">
            <v>Non-Aff. Reins</v>
          </cell>
          <cell r="BJ54" t="str">
            <v>Non-Aff. Reins</v>
          </cell>
          <cell r="BK54" t="str">
            <v>Non-Aff. Reins</v>
          </cell>
          <cell r="BL54" t="str">
            <v>Non-Aff. Reins</v>
          </cell>
          <cell r="BM54" t="str">
            <v>Non-Aff. Reins</v>
          </cell>
        </row>
        <row r="55">
          <cell r="J55" t="str">
            <v>Recov./PHS</v>
          </cell>
          <cell r="AA55">
            <v>35</v>
          </cell>
          <cell r="AB55" t="str">
            <v>No Breakout Available</v>
          </cell>
          <cell r="AD55">
            <v>0</v>
          </cell>
          <cell r="AE55">
            <v>0</v>
          </cell>
          <cell r="AF55">
            <v>0</v>
          </cell>
          <cell r="AG55">
            <v>0</v>
          </cell>
          <cell r="AH55">
            <v>0.1</v>
          </cell>
          <cell r="AI55">
            <v>0</v>
          </cell>
          <cell r="AK55" t="str">
            <v>No Breakout Available</v>
          </cell>
          <cell r="AM55">
            <v>0</v>
          </cell>
          <cell r="AN55">
            <v>0</v>
          </cell>
          <cell r="AO55">
            <v>0</v>
          </cell>
          <cell r="AP55">
            <v>0</v>
          </cell>
          <cell r="AQ55">
            <v>0.1</v>
          </cell>
          <cell r="AR55">
            <v>0</v>
          </cell>
          <cell r="BI55" t="str">
            <v>Recov./PHS</v>
          </cell>
          <cell r="BJ55" t="str">
            <v>Recov./PHS</v>
          </cell>
          <cell r="BK55" t="str">
            <v>Recov./PHS</v>
          </cell>
          <cell r="BL55" t="str">
            <v>Recov./PHS</v>
          </cell>
          <cell r="BM55" t="str">
            <v>Recov./PHS</v>
          </cell>
          <cell r="BO55" t="str">
            <v>Percentage of recoverables ceded under stress test</v>
          </cell>
        </row>
        <row r="56">
          <cell r="B56">
            <v>32</v>
          </cell>
          <cell r="I56" t="str">
            <v>Company</v>
          </cell>
          <cell r="J56">
            <v>0</v>
          </cell>
          <cell r="AA56">
            <v>36</v>
          </cell>
          <cell r="AC56" t="str">
            <v>Total</v>
          </cell>
          <cell r="AD56">
            <v>0</v>
          </cell>
          <cell r="AE56">
            <v>0</v>
          </cell>
          <cell r="AF56">
            <v>0</v>
          </cell>
          <cell r="AG56">
            <v>0</v>
          </cell>
          <cell r="AH56">
            <v>0</v>
          </cell>
          <cell r="AI56">
            <v>0</v>
          </cell>
          <cell r="AL56" t="str">
            <v>Total</v>
          </cell>
          <cell r="AM56">
            <v>0</v>
          </cell>
          <cell r="AN56">
            <v>0</v>
          </cell>
          <cell r="AO56">
            <v>0</v>
          </cell>
          <cell r="AP56">
            <v>0</v>
          </cell>
          <cell r="AQ56">
            <v>0</v>
          </cell>
          <cell r="AR56">
            <v>0</v>
          </cell>
          <cell r="BC56">
            <v>32</v>
          </cell>
          <cell r="BH56" t="str">
            <v>Company</v>
          </cell>
          <cell r="BI56">
            <v>0</v>
          </cell>
          <cell r="BJ56">
            <v>0</v>
          </cell>
          <cell r="BK56">
            <v>0</v>
          </cell>
          <cell r="BL56">
            <v>0</v>
          </cell>
          <cell r="BM56">
            <v>0</v>
          </cell>
          <cell r="BO56">
            <v>0.4</v>
          </cell>
          <cell r="BP56">
            <v>0.4</v>
          </cell>
          <cell r="BQ56">
            <v>0.4</v>
          </cell>
          <cell r="BR56">
            <v>0.4</v>
          </cell>
          <cell r="BS56">
            <v>0.4</v>
          </cell>
        </row>
        <row r="57">
          <cell r="B57">
            <v>33</v>
          </cell>
          <cell r="I57" t="str">
            <v>Industry</v>
          </cell>
          <cell r="J57">
            <v>0</v>
          </cell>
          <cell r="BC57">
            <v>33</v>
          </cell>
          <cell r="BH57" t="str">
            <v>Industry</v>
          </cell>
          <cell r="BI57">
            <v>0</v>
          </cell>
          <cell r="BJ57">
            <v>0</v>
          </cell>
          <cell r="BK57">
            <v>0</v>
          </cell>
          <cell r="BL57">
            <v>0</v>
          </cell>
          <cell r="BM57">
            <v>0</v>
          </cell>
        </row>
        <row r="58">
          <cell r="B58">
            <v>34</v>
          </cell>
          <cell r="I58" t="str">
            <v>Excess</v>
          </cell>
          <cell r="J58">
            <v>0</v>
          </cell>
          <cell r="AA58">
            <v>37</v>
          </cell>
          <cell r="AE58" t="str">
            <v>Percentage of recoverables ceded under stress test:</v>
          </cell>
          <cell r="AF58">
            <v>0.4</v>
          </cell>
          <cell r="BC58">
            <v>34</v>
          </cell>
          <cell r="BH58" t="str">
            <v>Excess</v>
          </cell>
          <cell r="BI58">
            <v>0</v>
          </cell>
          <cell r="BJ58">
            <v>0</v>
          </cell>
          <cell r="BK58">
            <v>0</v>
          </cell>
          <cell r="BL58">
            <v>0</v>
          </cell>
          <cell r="BM58">
            <v>0</v>
          </cell>
        </row>
        <row r="59">
          <cell r="B59">
            <v>35</v>
          </cell>
          <cell r="H59" t="str">
            <v>Total Ceded Leverage Ratio</v>
          </cell>
          <cell r="J59">
            <v>0</v>
          </cell>
          <cell r="AA59">
            <v>38</v>
          </cell>
          <cell r="AE59" t="str">
            <v>Amount of recovs ceded under stress test:</v>
          </cell>
          <cell r="AF59">
            <v>0</v>
          </cell>
          <cell r="AG59" t="str">
            <v>analysis type = standard</v>
          </cell>
          <cell r="BC59">
            <v>35</v>
          </cell>
          <cell r="BG59" t="str">
            <v>Total Ceded Leverage Ratio</v>
          </cell>
          <cell r="BI59">
            <v>0</v>
          </cell>
          <cell r="BJ59">
            <v>0</v>
          </cell>
          <cell r="BK59">
            <v>0</v>
          </cell>
          <cell r="BL59">
            <v>0</v>
          </cell>
          <cell r="BM59">
            <v>0</v>
          </cell>
        </row>
        <row r="64">
          <cell r="B64" t="str">
            <v>Company Name:</v>
          </cell>
          <cell r="F64" t="str">
            <v>XYZ Sample</v>
          </cell>
          <cell r="J64" t="str">
            <v>Currency:</v>
          </cell>
          <cell r="K64" t="str">
            <v>Euros</v>
          </cell>
          <cell r="P64" t="str">
            <v>Page 12</v>
          </cell>
        </row>
        <row r="65">
          <cell r="B65" t="str">
            <v>AMB Number:</v>
          </cell>
          <cell r="F65" t="str">
            <v>99999</v>
          </cell>
          <cell r="J65" t="str">
            <v>Denomination:</v>
          </cell>
          <cell r="K65" t="str">
            <v>(000)s</v>
          </cell>
        </row>
        <row r="66">
          <cell r="B66" t="str">
            <v>Analyst:</v>
          </cell>
          <cell r="F66" t="str">
            <v xml:space="preserve"> </v>
          </cell>
        </row>
        <row r="67">
          <cell r="B67" t="str">
            <v>analysis type = standard</v>
          </cell>
          <cell r="K67" t="str">
            <v>CREDIT RISK</v>
          </cell>
          <cell r="AC67" t="str">
            <v>Reinsurance Recoverables</v>
          </cell>
          <cell r="AL67" t="str">
            <v>Reinsurance Recoverables</v>
          </cell>
          <cell r="AR67" t="str">
            <v>Page 12 Breakout</v>
          </cell>
        </row>
        <row r="68">
          <cell r="H68">
            <v>40178</v>
          </cell>
          <cell r="AC68" t="str">
            <v>Foreign affiliates by rating</v>
          </cell>
          <cell r="AG68" t="str">
            <v>Euros</v>
          </cell>
          <cell r="AL68" t="str">
            <v>All Other Insurers by rating</v>
          </cell>
          <cell r="AP68" t="str">
            <v>Euros</v>
          </cell>
        </row>
        <row r="69">
          <cell r="K69" t="str">
            <v>Baseline</v>
          </cell>
          <cell r="L69" t="str">
            <v>Adjustment</v>
          </cell>
          <cell r="M69" t="str">
            <v>Total</v>
          </cell>
          <cell r="AC69">
            <v>40178</v>
          </cell>
          <cell r="AL69">
            <v>40178</v>
          </cell>
        </row>
        <row r="70">
          <cell r="C70" t="str">
            <v>Agents' Balances</v>
          </cell>
          <cell r="H70" t="str">
            <v>Baseline</v>
          </cell>
          <cell r="I70" t="str">
            <v>Adjustments</v>
          </cell>
          <cell r="J70" t="str">
            <v>Total</v>
          </cell>
          <cell r="K70" t="str">
            <v>Asset Risk Factor (%)</v>
          </cell>
          <cell r="L70" t="str">
            <v>to Asset Risk Factor (%)</v>
          </cell>
          <cell r="M70" t="str">
            <v>Asset Risk Factor</v>
          </cell>
          <cell r="N70" t="str">
            <v>Adjusted Required Capital</v>
          </cell>
          <cell r="O70" t="str">
            <v>Explanation of Adjustments</v>
          </cell>
          <cell r="AC70" t="str">
            <v>Rating</v>
          </cell>
          <cell r="AD70" t="str">
            <v>Baseline</v>
          </cell>
          <cell r="AE70" t="str">
            <v>Stress Test Ceded Recovs</v>
          </cell>
          <cell r="AF70" t="str">
            <v>Adjustment</v>
          </cell>
          <cell r="AG70" t="str">
            <v>Total</v>
          </cell>
          <cell r="AH70" t="str">
            <v>Asset Risk Factor</v>
          </cell>
          <cell r="AI70" t="str">
            <v>Adjusted Required Capital</v>
          </cell>
          <cell r="AL70" t="str">
            <v>Rating</v>
          </cell>
          <cell r="AM70" t="str">
            <v>Baseline</v>
          </cell>
          <cell r="AN70" t="str">
            <v>Stress Test Ceded Recovs</v>
          </cell>
          <cell r="AO70" t="str">
            <v>Adjustment</v>
          </cell>
          <cell r="AP70" t="str">
            <v>Total</v>
          </cell>
          <cell r="AQ70" t="str">
            <v>Asset Risk Factor</v>
          </cell>
          <cell r="AR70" t="str">
            <v>Adjusted Required Capital</v>
          </cell>
        </row>
        <row r="71">
          <cell r="B71">
            <v>1</v>
          </cell>
          <cell r="D71" t="str">
            <v>In Course of Collection</v>
          </cell>
          <cell r="H71">
            <v>0</v>
          </cell>
          <cell r="I71">
            <v>0</v>
          </cell>
          <cell r="J71">
            <v>0</v>
          </cell>
          <cell r="K71">
            <v>0.05</v>
          </cell>
          <cell r="L71">
            <v>0</v>
          </cell>
          <cell r="M71">
            <v>0.05</v>
          </cell>
          <cell r="N71">
            <v>0</v>
          </cell>
          <cell r="AA71">
            <v>1</v>
          </cell>
          <cell r="AC71" t="str">
            <v>A++</v>
          </cell>
          <cell r="AD71">
            <v>0</v>
          </cell>
          <cell r="AE71">
            <v>0</v>
          </cell>
          <cell r="AF71">
            <v>0</v>
          </cell>
          <cell r="AG71">
            <v>0</v>
          </cell>
          <cell r="AH71">
            <v>0.02</v>
          </cell>
          <cell r="AI71">
            <v>0</v>
          </cell>
          <cell r="AL71" t="str">
            <v>A++</v>
          </cell>
          <cell r="AM71">
            <v>0</v>
          </cell>
          <cell r="AN71">
            <v>0</v>
          </cell>
          <cell r="AO71">
            <v>0</v>
          </cell>
          <cell r="AP71">
            <v>0</v>
          </cell>
          <cell r="AQ71">
            <v>0.02</v>
          </cell>
          <cell r="AR71">
            <v>0</v>
          </cell>
        </row>
        <row r="72">
          <cell r="B72">
            <v>2</v>
          </cell>
          <cell r="E72" t="str">
            <v>Ceded Balances Payable</v>
          </cell>
          <cell r="H72">
            <v>0</v>
          </cell>
          <cell r="I72">
            <v>0</v>
          </cell>
          <cell r="J72">
            <v>0</v>
          </cell>
          <cell r="K72">
            <v>0.05</v>
          </cell>
          <cell r="L72">
            <v>0</v>
          </cell>
          <cell r="M72">
            <v>0.05</v>
          </cell>
          <cell r="N72">
            <v>0</v>
          </cell>
          <cell r="AA72">
            <v>2</v>
          </cell>
          <cell r="AC72" t="str">
            <v xml:space="preserve">A+ </v>
          </cell>
          <cell r="AD72">
            <v>0</v>
          </cell>
          <cell r="AE72">
            <v>0</v>
          </cell>
          <cell r="AF72">
            <v>0</v>
          </cell>
          <cell r="AG72">
            <v>0</v>
          </cell>
          <cell r="AH72">
            <v>0.04</v>
          </cell>
          <cell r="AI72">
            <v>0</v>
          </cell>
          <cell r="AL72" t="str">
            <v xml:space="preserve">A+ </v>
          </cell>
          <cell r="AM72">
            <v>0</v>
          </cell>
          <cell r="AN72">
            <v>0</v>
          </cell>
          <cell r="AO72">
            <v>0</v>
          </cell>
          <cell r="AP72">
            <v>0</v>
          </cell>
          <cell r="AQ72">
            <v>0.04</v>
          </cell>
          <cell r="AR72">
            <v>0</v>
          </cell>
        </row>
        <row r="73">
          <cell r="B73">
            <v>3</v>
          </cell>
          <cell r="D73" t="str">
            <v>Deferred - Not Yet Due</v>
          </cell>
          <cell r="H73">
            <v>0</v>
          </cell>
          <cell r="I73">
            <v>0</v>
          </cell>
          <cell r="J73">
            <v>0</v>
          </cell>
          <cell r="K73">
            <v>0.05</v>
          </cell>
          <cell r="L73">
            <v>0</v>
          </cell>
          <cell r="M73">
            <v>0.05</v>
          </cell>
          <cell r="N73">
            <v>0</v>
          </cell>
          <cell r="AA73">
            <v>3</v>
          </cell>
          <cell r="AC73" t="str">
            <v>A</v>
          </cell>
          <cell r="AD73">
            <v>0</v>
          </cell>
          <cell r="AE73">
            <v>0</v>
          </cell>
          <cell r="AF73">
            <v>0</v>
          </cell>
          <cell r="AG73">
            <v>0</v>
          </cell>
          <cell r="AH73">
            <v>0.06</v>
          </cell>
          <cell r="AI73">
            <v>0</v>
          </cell>
          <cell r="AL73" t="str">
            <v>A</v>
          </cell>
          <cell r="AM73">
            <v>0</v>
          </cell>
          <cell r="AN73">
            <v>0</v>
          </cell>
          <cell r="AO73">
            <v>0</v>
          </cell>
          <cell r="AP73">
            <v>0</v>
          </cell>
          <cell r="AQ73">
            <v>0.06</v>
          </cell>
          <cell r="AR73">
            <v>0</v>
          </cell>
        </row>
        <row r="74">
          <cell r="B74">
            <v>4</v>
          </cell>
          <cell r="E74" t="str">
            <v>Ceded Balances Payable</v>
          </cell>
          <cell r="H74">
            <v>0</v>
          </cell>
          <cell r="I74">
            <v>0</v>
          </cell>
          <cell r="J74">
            <v>0</v>
          </cell>
          <cell r="K74">
            <v>0.05</v>
          </cell>
          <cell r="L74">
            <v>0</v>
          </cell>
          <cell r="M74">
            <v>0.05</v>
          </cell>
          <cell r="N74">
            <v>0</v>
          </cell>
          <cell r="AA74">
            <v>4</v>
          </cell>
          <cell r="AC74" t="str">
            <v>A-</v>
          </cell>
          <cell r="AD74">
            <v>0</v>
          </cell>
          <cell r="AE74">
            <v>0</v>
          </cell>
          <cell r="AF74">
            <v>0</v>
          </cell>
          <cell r="AG74">
            <v>0</v>
          </cell>
          <cell r="AH74">
            <v>0.1</v>
          </cell>
          <cell r="AI74">
            <v>0</v>
          </cell>
          <cell r="AL74" t="str">
            <v>A-</v>
          </cell>
          <cell r="AM74">
            <v>0</v>
          </cell>
          <cell r="AN74">
            <v>0</v>
          </cell>
          <cell r="AO74">
            <v>0</v>
          </cell>
          <cell r="AP74">
            <v>0</v>
          </cell>
          <cell r="AQ74">
            <v>0.1</v>
          </cell>
          <cell r="AR74">
            <v>0</v>
          </cell>
        </row>
        <row r="75">
          <cell r="B75">
            <v>5</v>
          </cell>
          <cell r="D75" t="str">
            <v>Accrued Retros</v>
          </cell>
          <cell r="H75">
            <v>0</v>
          </cell>
          <cell r="I75">
            <v>0</v>
          </cell>
          <cell r="J75">
            <v>0</v>
          </cell>
          <cell r="K75">
            <v>0.1</v>
          </cell>
          <cell r="L75">
            <v>0</v>
          </cell>
          <cell r="M75">
            <v>0.1</v>
          </cell>
          <cell r="N75">
            <v>0</v>
          </cell>
          <cell r="AA75">
            <v>5</v>
          </cell>
          <cell r="AC75" t="str">
            <v>B++</v>
          </cell>
          <cell r="AD75">
            <v>0</v>
          </cell>
          <cell r="AE75">
            <v>0</v>
          </cell>
          <cell r="AF75">
            <v>0</v>
          </cell>
          <cell r="AG75">
            <v>0</v>
          </cell>
          <cell r="AH75">
            <v>0.15</v>
          </cell>
          <cell r="AI75">
            <v>0</v>
          </cell>
          <cell r="AL75" t="str">
            <v>B++</v>
          </cell>
          <cell r="AM75">
            <v>0</v>
          </cell>
          <cell r="AN75">
            <v>0</v>
          </cell>
          <cell r="AO75">
            <v>0</v>
          </cell>
          <cell r="AP75">
            <v>0</v>
          </cell>
          <cell r="AQ75">
            <v>0.15</v>
          </cell>
          <cell r="AR75">
            <v>0</v>
          </cell>
        </row>
        <row r="76">
          <cell r="B76">
            <v>6</v>
          </cell>
          <cell r="E76" t="str">
            <v>Collateralized Balances</v>
          </cell>
          <cell r="H76">
            <v>0</v>
          </cell>
          <cell r="I76">
            <v>0</v>
          </cell>
          <cell r="J76">
            <v>0</v>
          </cell>
          <cell r="K76">
            <v>0.1</v>
          </cell>
          <cell r="L76">
            <v>0</v>
          </cell>
          <cell r="M76">
            <v>0.1</v>
          </cell>
          <cell r="N76">
            <v>0</v>
          </cell>
          <cell r="AA76">
            <v>6</v>
          </cell>
          <cell r="AC76" t="str">
            <v xml:space="preserve">B+ </v>
          </cell>
          <cell r="AD76">
            <v>0</v>
          </cell>
          <cell r="AE76">
            <v>0</v>
          </cell>
          <cell r="AF76">
            <v>0</v>
          </cell>
          <cell r="AG76">
            <v>0</v>
          </cell>
          <cell r="AH76">
            <v>0.2</v>
          </cell>
          <cell r="AI76">
            <v>0</v>
          </cell>
          <cell r="AL76" t="str">
            <v xml:space="preserve">B+ </v>
          </cell>
          <cell r="AM76">
            <v>0</v>
          </cell>
          <cell r="AN76">
            <v>0</v>
          </cell>
          <cell r="AO76">
            <v>0</v>
          </cell>
          <cell r="AP76">
            <v>0</v>
          </cell>
          <cell r="AQ76">
            <v>0.2</v>
          </cell>
          <cell r="AR76">
            <v>0</v>
          </cell>
        </row>
        <row r="77">
          <cell r="AA77">
            <v>7</v>
          </cell>
          <cell r="AC77" t="str">
            <v>B</v>
          </cell>
          <cell r="AD77">
            <v>0</v>
          </cell>
          <cell r="AE77">
            <v>0</v>
          </cell>
          <cell r="AF77">
            <v>0</v>
          </cell>
          <cell r="AG77">
            <v>0</v>
          </cell>
          <cell r="AH77">
            <v>0.3</v>
          </cell>
          <cell r="AI77">
            <v>0</v>
          </cell>
          <cell r="AL77" t="str">
            <v>B</v>
          </cell>
          <cell r="AM77">
            <v>0</v>
          </cell>
          <cell r="AN77">
            <v>0</v>
          </cell>
          <cell r="AO77">
            <v>0</v>
          </cell>
          <cell r="AP77">
            <v>0</v>
          </cell>
          <cell r="AQ77">
            <v>0.3</v>
          </cell>
          <cell r="AR77">
            <v>0</v>
          </cell>
        </row>
        <row r="78">
          <cell r="B78">
            <v>7</v>
          </cell>
          <cell r="E78" t="str">
            <v>Gross Premium Remittance</v>
          </cell>
          <cell r="H78">
            <v>0</v>
          </cell>
          <cell r="I78">
            <v>0</v>
          </cell>
          <cell r="J78">
            <v>0</v>
          </cell>
          <cell r="K78">
            <v>0</v>
          </cell>
          <cell r="M78">
            <v>0</v>
          </cell>
          <cell r="N78">
            <v>0</v>
          </cell>
          <cell r="AA78">
            <v>8</v>
          </cell>
          <cell r="AC78" t="str">
            <v>B-</v>
          </cell>
          <cell r="AD78">
            <v>0</v>
          </cell>
          <cell r="AE78">
            <v>0</v>
          </cell>
          <cell r="AF78">
            <v>0</v>
          </cell>
          <cell r="AG78">
            <v>0</v>
          </cell>
          <cell r="AH78">
            <v>0.4</v>
          </cell>
          <cell r="AI78">
            <v>0</v>
          </cell>
          <cell r="AL78" t="str">
            <v>B-</v>
          </cell>
          <cell r="AM78">
            <v>0</v>
          </cell>
          <cell r="AN78">
            <v>0</v>
          </cell>
          <cell r="AO78">
            <v>0</v>
          </cell>
          <cell r="AP78">
            <v>0</v>
          </cell>
          <cell r="AQ78">
            <v>0.4</v>
          </cell>
          <cell r="AR78">
            <v>0</v>
          </cell>
        </row>
        <row r="79">
          <cell r="AA79">
            <v>9</v>
          </cell>
          <cell r="AC79" t="str">
            <v>&lt;= C++</v>
          </cell>
          <cell r="AD79">
            <v>0</v>
          </cell>
          <cell r="AE79">
            <v>0</v>
          </cell>
          <cell r="AF79">
            <v>0</v>
          </cell>
          <cell r="AG79">
            <v>0</v>
          </cell>
          <cell r="AH79">
            <v>1</v>
          </cell>
          <cell r="AI79">
            <v>0</v>
          </cell>
          <cell r="AL79" t="str">
            <v>&lt;= C++</v>
          </cell>
          <cell r="AM79">
            <v>0</v>
          </cell>
          <cell r="AN79">
            <v>0</v>
          </cell>
          <cell r="AO79">
            <v>0</v>
          </cell>
          <cell r="AP79">
            <v>0</v>
          </cell>
          <cell r="AQ79">
            <v>1</v>
          </cell>
          <cell r="AR79">
            <v>0</v>
          </cell>
        </row>
        <row r="80">
          <cell r="AA80">
            <v>10</v>
          </cell>
          <cell r="AC80" t="str">
            <v>Non Rated</v>
          </cell>
          <cell r="AD80">
            <v>0</v>
          </cell>
          <cell r="AE80">
            <v>0</v>
          </cell>
          <cell r="AF80">
            <v>0</v>
          </cell>
          <cell r="AG80">
            <v>0</v>
          </cell>
          <cell r="AH80">
            <v>1</v>
          </cell>
          <cell r="AI80">
            <v>0</v>
          </cell>
          <cell r="AL80" t="str">
            <v>Non Rated</v>
          </cell>
          <cell r="AM80">
            <v>0</v>
          </cell>
          <cell r="AN80">
            <v>0</v>
          </cell>
          <cell r="AO80">
            <v>0</v>
          </cell>
          <cell r="AP80">
            <v>0</v>
          </cell>
          <cell r="AQ80">
            <v>1</v>
          </cell>
          <cell r="AR80">
            <v>0</v>
          </cell>
        </row>
        <row r="81">
          <cell r="C81" t="str">
            <v>Reinsurance Recoverables (A)</v>
          </cell>
          <cell r="I81" t="str">
            <v>(Click button to go to the separate reinsurance recoverable table)</v>
          </cell>
          <cell r="AA81">
            <v>11</v>
          </cell>
          <cell r="AB81" t="str">
            <v>No Breakout Available</v>
          </cell>
          <cell r="AD81">
            <v>0</v>
          </cell>
          <cell r="AE81">
            <v>0</v>
          </cell>
          <cell r="AF81">
            <v>0</v>
          </cell>
          <cell r="AG81">
            <v>0</v>
          </cell>
          <cell r="AH81">
            <v>0.1</v>
          </cell>
          <cell r="AI81">
            <v>0</v>
          </cell>
          <cell r="AK81" t="str">
            <v>No Breakout Available</v>
          </cell>
          <cell r="AM81">
            <v>0</v>
          </cell>
          <cell r="AN81">
            <v>0</v>
          </cell>
          <cell r="AO81">
            <v>0</v>
          </cell>
          <cell r="AP81">
            <v>0</v>
          </cell>
          <cell r="AQ81">
            <v>0.1</v>
          </cell>
          <cell r="AR81">
            <v>0</v>
          </cell>
        </row>
        <row r="82">
          <cell r="B82">
            <v>8</v>
          </cell>
          <cell r="D82" t="str">
            <v>Foreign Affiliates</v>
          </cell>
          <cell r="H82">
            <v>0</v>
          </cell>
          <cell r="I82">
            <v>0</v>
          </cell>
          <cell r="J82">
            <v>0</v>
          </cell>
          <cell r="K82">
            <v>0.1</v>
          </cell>
          <cell r="L82">
            <v>0</v>
          </cell>
          <cell r="M82">
            <v>0.1</v>
          </cell>
          <cell r="N82">
            <v>0</v>
          </cell>
          <cell r="P82">
            <v>1</v>
          </cell>
          <cell r="AA82">
            <v>12</v>
          </cell>
          <cell r="AC82" t="str">
            <v>Total</v>
          </cell>
          <cell r="AD82">
            <v>0</v>
          </cell>
          <cell r="AE82">
            <v>0</v>
          </cell>
          <cell r="AF82">
            <v>0</v>
          </cell>
          <cell r="AG82">
            <v>0</v>
          </cell>
          <cell r="AH82">
            <v>0</v>
          </cell>
          <cell r="AI82">
            <v>0</v>
          </cell>
          <cell r="AL82" t="str">
            <v>Total</v>
          </cell>
          <cell r="AM82">
            <v>0</v>
          </cell>
          <cell r="AN82">
            <v>0</v>
          </cell>
          <cell r="AO82">
            <v>0</v>
          </cell>
          <cell r="AP82">
            <v>0</v>
          </cell>
          <cell r="AQ82">
            <v>0</v>
          </cell>
          <cell r="AR82">
            <v>0</v>
          </cell>
        </row>
        <row r="83">
          <cell r="B83">
            <v>9</v>
          </cell>
          <cell r="D83" t="str">
            <v>Domestic Affiliates (In Rating Group) [C]</v>
          </cell>
          <cell r="H83">
            <v>0</v>
          </cell>
          <cell r="I83">
            <v>0</v>
          </cell>
          <cell r="J83">
            <v>0</v>
          </cell>
          <cell r="K83">
            <v>0.1</v>
          </cell>
          <cell r="L83">
            <v>0</v>
          </cell>
          <cell r="M83">
            <v>0.1</v>
          </cell>
          <cell r="N83">
            <v>0</v>
          </cell>
          <cell r="P83">
            <v>1</v>
          </cell>
          <cell r="AE83">
            <v>0</v>
          </cell>
        </row>
        <row r="84">
          <cell r="B84">
            <v>10</v>
          </cell>
          <cell r="D84" t="str">
            <v>Domestic Affiliates (Not in Rating Group)</v>
          </cell>
          <cell r="H84">
            <v>0</v>
          </cell>
          <cell r="I84">
            <v>0</v>
          </cell>
          <cell r="J84">
            <v>0</v>
          </cell>
          <cell r="K84">
            <v>0.1</v>
          </cell>
          <cell r="L84">
            <v>0</v>
          </cell>
          <cell r="M84">
            <v>0.1</v>
          </cell>
          <cell r="N84">
            <v>0</v>
          </cell>
          <cell r="P84">
            <v>1</v>
          </cell>
        </row>
        <row r="85">
          <cell r="B85">
            <v>11</v>
          </cell>
          <cell r="D85" t="str">
            <v>Pools &amp; Associations</v>
          </cell>
          <cell r="H85">
            <v>0</v>
          </cell>
          <cell r="I85">
            <v>0</v>
          </cell>
          <cell r="J85">
            <v>0</v>
          </cell>
          <cell r="K85">
            <v>0.1</v>
          </cell>
          <cell r="L85">
            <v>0</v>
          </cell>
          <cell r="M85">
            <v>0.1</v>
          </cell>
          <cell r="N85">
            <v>0</v>
          </cell>
          <cell r="P85">
            <v>1</v>
          </cell>
        </row>
        <row r="86">
          <cell r="B86">
            <v>12</v>
          </cell>
          <cell r="D86" t="str">
            <v>All Other Insurers</v>
          </cell>
          <cell r="H86">
            <v>0</v>
          </cell>
          <cell r="I86">
            <v>0</v>
          </cell>
          <cell r="J86">
            <v>0</v>
          </cell>
          <cell r="K86">
            <v>0.1</v>
          </cell>
          <cell r="L86">
            <v>0</v>
          </cell>
          <cell r="M86">
            <v>0.1</v>
          </cell>
          <cell r="N86">
            <v>0</v>
          </cell>
          <cell r="P86">
            <v>1</v>
          </cell>
          <cell r="AC86" t="str">
            <v>Domestic affiliates(not in rating group) by rating</v>
          </cell>
          <cell r="AL86" t="str">
            <v>Letters of Credit &amp; Trusts on recoverables by rating</v>
          </cell>
        </row>
        <row r="87">
          <cell r="B87">
            <v>13</v>
          </cell>
          <cell r="D87" t="str">
            <v>Less: Letters of Credit, Trusts</v>
          </cell>
          <cell r="H87">
            <v>0</v>
          </cell>
          <cell r="I87">
            <v>0</v>
          </cell>
          <cell r="J87">
            <v>0</v>
          </cell>
          <cell r="K87">
            <v>9.0000000000000011E-2</v>
          </cell>
          <cell r="L87">
            <v>0</v>
          </cell>
          <cell r="M87">
            <v>9.0000000000000011E-2</v>
          </cell>
          <cell r="N87">
            <v>0</v>
          </cell>
          <cell r="P87">
            <v>1</v>
          </cell>
          <cell r="AC87">
            <v>40178</v>
          </cell>
          <cell r="AL87">
            <v>40178</v>
          </cell>
        </row>
        <row r="88">
          <cell r="B88">
            <v>14</v>
          </cell>
          <cell r="D88" t="str">
            <v>Less: Funds Held by Company</v>
          </cell>
          <cell r="H88">
            <v>0</v>
          </cell>
          <cell r="I88">
            <v>0</v>
          </cell>
          <cell r="J88">
            <v>0</v>
          </cell>
          <cell r="K88">
            <v>0.1</v>
          </cell>
          <cell r="L88">
            <v>0</v>
          </cell>
          <cell r="M88">
            <v>0.1</v>
          </cell>
          <cell r="N88">
            <v>0</v>
          </cell>
          <cell r="P88">
            <v>1</v>
          </cell>
          <cell r="AC88" t="str">
            <v>Rating</v>
          </cell>
          <cell r="AD88" t="str">
            <v>Baseline</v>
          </cell>
          <cell r="AE88" t="str">
            <v>Stress Test Ceded Recovs</v>
          </cell>
          <cell r="AF88" t="str">
            <v>Adjustment</v>
          </cell>
          <cell r="AG88" t="str">
            <v>Total</v>
          </cell>
          <cell r="AH88" t="str">
            <v>ARF</v>
          </cell>
          <cell r="AI88" t="str">
            <v>ARC</v>
          </cell>
          <cell r="AL88" t="str">
            <v>Rating</v>
          </cell>
          <cell r="AM88" t="str">
            <v>Baseline</v>
          </cell>
          <cell r="AN88" t="str">
            <v>Stress Test Ceded Recovs</v>
          </cell>
          <cell r="AO88" t="str">
            <v>Adjustment</v>
          </cell>
          <cell r="AP88" t="str">
            <v>Total</v>
          </cell>
          <cell r="AQ88" t="str">
            <v>ARF</v>
          </cell>
          <cell r="AR88" t="str">
            <v>ARC</v>
          </cell>
        </row>
        <row r="89">
          <cell r="AA89">
            <v>13</v>
          </cell>
          <cell r="AC89" t="str">
            <v>A++</v>
          </cell>
          <cell r="AD89">
            <v>0</v>
          </cell>
          <cell r="AE89">
            <v>0</v>
          </cell>
          <cell r="AF89">
            <v>0</v>
          </cell>
          <cell r="AG89">
            <v>0</v>
          </cell>
          <cell r="AH89">
            <v>0.02</v>
          </cell>
          <cell r="AI89">
            <v>0</v>
          </cell>
          <cell r="AL89" t="str">
            <v>A++</v>
          </cell>
          <cell r="AM89">
            <v>0</v>
          </cell>
          <cell r="AN89">
            <v>0</v>
          </cell>
          <cell r="AO89">
            <v>0</v>
          </cell>
          <cell r="AP89">
            <v>0</v>
          </cell>
          <cell r="AQ89">
            <v>1.8000000000000002E-2</v>
          </cell>
          <cell r="AR89">
            <v>0</v>
          </cell>
        </row>
        <row r="90">
          <cell r="B90">
            <v>15</v>
          </cell>
          <cell r="C90" t="str">
            <v>Net Reinsurance Recoverables</v>
          </cell>
          <cell r="H90">
            <v>0</v>
          </cell>
          <cell r="I90">
            <v>0</v>
          </cell>
          <cell r="J90">
            <v>0</v>
          </cell>
          <cell r="K90">
            <v>0</v>
          </cell>
          <cell r="M90">
            <v>0</v>
          </cell>
          <cell r="N90">
            <v>0</v>
          </cell>
          <cell r="O90" t="str">
            <v>= Credit Risk on recoverables</v>
          </cell>
          <cell r="AA90">
            <v>14</v>
          </cell>
          <cell r="AC90" t="str">
            <v xml:space="preserve">A+ </v>
          </cell>
          <cell r="AD90">
            <v>0</v>
          </cell>
          <cell r="AE90">
            <v>0</v>
          </cell>
          <cell r="AF90">
            <v>0</v>
          </cell>
          <cell r="AG90">
            <v>0</v>
          </cell>
          <cell r="AH90">
            <v>0.04</v>
          </cell>
          <cell r="AI90">
            <v>0</v>
          </cell>
          <cell r="AL90" t="str">
            <v xml:space="preserve">A+ </v>
          </cell>
          <cell r="AM90">
            <v>0</v>
          </cell>
          <cell r="AN90">
            <v>0</v>
          </cell>
          <cell r="AO90">
            <v>0</v>
          </cell>
          <cell r="AP90">
            <v>0</v>
          </cell>
          <cell r="AQ90">
            <v>3.6000000000000004E-2</v>
          </cell>
          <cell r="AR90">
            <v>0</v>
          </cell>
        </row>
        <row r="91">
          <cell r="AA91">
            <v>15</v>
          </cell>
          <cell r="AC91" t="str">
            <v>A</v>
          </cell>
          <cell r="AD91">
            <v>0</v>
          </cell>
          <cell r="AE91">
            <v>0</v>
          </cell>
          <cell r="AF91">
            <v>0</v>
          </cell>
          <cell r="AG91">
            <v>0</v>
          </cell>
          <cell r="AH91">
            <v>0.06</v>
          </cell>
          <cell r="AI91">
            <v>0</v>
          </cell>
          <cell r="AL91" t="str">
            <v>A</v>
          </cell>
          <cell r="AM91">
            <v>0</v>
          </cell>
          <cell r="AN91">
            <v>0</v>
          </cell>
          <cell r="AO91">
            <v>0</v>
          </cell>
          <cell r="AP91">
            <v>0</v>
          </cell>
          <cell r="AQ91">
            <v>5.3999999999999999E-2</v>
          </cell>
          <cell r="AR91">
            <v>0</v>
          </cell>
        </row>
        <row r="92">
          <cell r="B92">
            <v>16</v>
          </cell>
          <cell r="C92" t="str">
            <v>Multiply: Reins Dependence Factor (B)</v>
          </cell>
          <cell r="J92">
            <v>0</v>
          </cell>
          <cell r="K92">
            <v>0</v>
          </cell>
          <cell r="L92">
            <v>1</v>
          </cell>
          <cell r="N92">
            <v>1</v>
          </cell>
          <cell r="AA92">
            <v>16</v>
          </cell>
          <cell r="AC92" t="str">
            <v>A-</v>
          </cell>
          <cell r="AD92">
            <v>0</v>
          </cell>
          <cell r="AE92">
            <v>0</v>
          </cell>
          <cell r="AF92">
            <v>0</v>
          </cell>
          <cell r="AG92">
            <v>0</v>
          </cell>
          <cell r="AH92">
            <v>0.1</v>
          </cell>
          <cell r="AI92">
            <v>0</v>
          </cell>
          <cell r="AL92" t="str">
            <v>A-</v>
          </cell>
          <cell r="AM92">
            <v>0</v>
          </cell>
          <cell r="AN92">
            <v>0</v>
          </cell>
          <cell r="AO92">
            <v>0</v>
          </cell>
          <cell r="AP92">
            <v>0</v>
          </cell>
          <cell r="AQ92">
            <v>9.0000000000000011E-2</v>
          </cell>
          <cell r="AR92">
            <v>0</v>
          </cell>
        </row>
        <row r="93">
          <cell r="B93">
            <v>17</v>
          </cell>
          <cell r="E93" t="str">
            <v xml:space="preserve">   Adjustment to Reins Dependence Factor</v>
          </cell>
          <cell r="N93">
            <v>0</v>
          </cell>
          <cell r="AA93">
            <v>17</v>
          </cell>
          <cell r="AC93" t="str">
            <v>B++</v>
          </cell>
          <cell r="AD93">
            <v>0</v>
          </cell>
          <cell r="AE93">
            <v>0</v>
          </cell>
          <cell r="AF93">
            <v>0</v>
          </cell>
          <cell r="AG93">
            <v>0</v>
          </cell>
          <cell r="AH93">
            <v>0.15</v>
          </cell>
          <cell r="AI93">
            <v>0</v>
          </cell>
          <cell r="AL93" t="str">
            <v>B++</v>
          </cell>
          <cell r="AM93">
            <v>0</v>
          </cell>
          <cell r="AN93">
            <v>0</v>
          </cell>
          <cell r="AO93">
            <v>0</v>
          </cell>
          <cell r="AP93">
            <v>0</v>
          </cell>
          <cell r="AQ93">
            <v>0.13500000000000001</v>
          </cell>
          <cell r="AR93">
            <v>0</v>
          </cell>
        </row>
        <row r="94">
          <cell r="B94">
            <v>18</v>
          </cell>
          <cell r="D94" t="str">
            <v>Adjustment for 1% minimum dispute risk on Non Afilliated Recoverables</v>
          </cell>
          <cell r="N94">
            <v>0</v>
          </cell>
          <cell r="AA94">
            <v>18</v>
          </cell>
          <cell r="AC94" t="str">
            <v xml:space="preserve">B+ </v>
          </cell>
          <cell r="AD94">
            <v>0</v>
          </cell>
          <cell r="AE94">
            <v>0</v>
          </cell>
          <cell r="AF94">
            <v>0</v>
          </cell>
          <cell r="AG94">
            <v>0</v>
          </cell>
          <cell r="AH94">
            <v>0.2</v>
          </cell>
          <cell r="AI94">
            <v>0</v>
          </cell>
          <cell r="AL94" t="str">
            <v xml:space="preserve">B+ </v>
          </cell>
          <cell r="AM94">
            <v>0</v>
          </cell>
          <cell r="AN94">
            <v>0</v>
          </cell>
          <cell r="AO94">
            <v>0</v>
          </cell>
          <cell r="AP94">
            <v>0</v>
          </cell>
          <cell r="AQ94">
            <v>0.18000000000000002</v>
          </cell>
          <cell r="AR94">
            <v>0</v>
          </cell>
        </row>
        <row r="95">
          <cell r="B95">
            <v>19</v>
          </cell>
          <cell r="C95" t="str">
            <v>Adj. Net Reins Recoverables</v>
          </cell>
          <cell r="H95">
            <v>0</v>
          </cell>
          <cell r="I95">
            <v>0</v>
          </cell>
          <cell r="J95">
            <v>0</v>
          </cell>
          <cell r="M95">
            <v>0</v>
          </cell>
          <cell r="N95">
            <v>0</v>
          </cell>
          <cell r="O95" t="str">
            <v>= Credit Risk &amp; Dispute Risk on recoverables</v>
          </cell>
          <cell r="AA95">
            <v>19</v>
          </cell>
          <cell r="AC95" t="str">
            <v>B</v>
          </cell>
          <cell r="AD95">
            <v>0</v>
          </cell>
          <cell r="AE95">
            <v>0</v>
          </cell>
          <cell r="AF95">
            <v>0</v>
          </cell>
          <cell r="AG95">
            <v>0</v>
          </cell>
          <cell r="AH95">
            <v>0.3</v>
          </cell>
          <cell r="AI95">
            <v>0</v>
          </cell>
          <cell r="AL95" t="str">
            <v>B</v>
          </cell>
          <cell r="AM95">
            <v>0</v>
          </cell>
          <cell r="AN95">
            <v>0</v>
          </cell>
          <cell r="AO95">
            <v>0</v>
          </cell>
          <cell r="AP95">
            <v>0</v>
          </cell>
          <cell r="AQ95">
            <v>0.27</v>
          </cell>
          <cell r="AR95">
            <v>0</v>
          </cell>
        </row>
        <row r="96">
          <cell r="AA96">
            <v>20</v>
          </cell>
          <cell r="AC96" t="str">
            <v>B-</v>
          </cell>
          <cell r="AD96">
            <v>0</v>
          </cell>
          <cell r="AE96">
            <v>0</v>
          </cell>
          <cell r="AF96">
            <v>0</v>
          </cell>
          <cell r="AG96">
            <v>0</v>
          </cell>
          <cell r="AH96">
            <v>0.4</v>
          </cell>
          <cell r="AI96">
            <v>0</v>
          </cell>
          <cell r="AL96" t="str">
            <v>B-</v>
          </cell>
          <cell r="AM96">
            <v>0</v>
          </cell>
          <cell r="AN96">
            <v>0</v>
          </cell>
          <cell r="AO96">
            <v>0</v>
          </cell>
          <cell r="AP96">
            <v>0</v>
          </cell>
          <cell r="AQ96">
            <v>0.36000000000000004</v>
          </cell>
          <cell r="AR96">
            <v>0</v>
          </cell>
        </row>
        <row r="97">
          <cell r="C97" t="str">
            <v>All Other Recoverables</v>
          </cell>
          <cell r="AA97">
            <v>21</v>
          </cell>
          <cell r="AC97" t="str">
            <v>&lt;= C++</v>
          </cell>
          <cell r="AD97">
            <v>0</v>
          </cell>
          <cell r="AE97">
            <v>0</v>
          </cell>
          <cell r="AF97">
            <v>0</v>
          </cell>
          <cell r="AG97">
            <v>0</v>
          </cell>
          <cell r="AH97">
            <v>1</v>
          </cell>
          <cell r="AI97">
            <v>0</v>
          </cell>
          <cell r="AL97" t="str">
            <v>&lt;= C++</v>
          </cell>
          <cell r="AM97">
            <v>0</v>
          </cell>
          <cell r="AN97">
            <v>0</v>
          </cell>
          <cell r="AO97">
            <v>0</v>
          </cell>
          <cell r="AP97">
            <v>0</v>
          </cell>
          <cell r="AQ97">
            <v>0.9</v>
          </cell>
          <cell r="AR97">
            <v>0</v>
          </cell>
        </row>
        <row r="98">
          <cell r="B98">
            <v>20</v>
          </cell>
          <cell r="D98" t="str">
            <v>Funds Held by Reinsured Cos.</v>
          </cell>
          <cell r="H98">
            <v>0</v>
          </cell>
          <cell r="I98">
            <v>0</v>
          </cell>
          <cell r="J98">
            <v>0</v>
          </cell>
          <cell r="K98">
            <v>0.05</v>
          </cell>
          <cell r="L98">
            <v>0</v>
          </cell>
          <cell r="M98">
            <v>0.05</v>
          </cell>
          <cell r="N98">
            <v>0</v>
          </cell>
          <cell r="AA98">
            <v>22</v>
          </cell>
          <cell r="AC98" t="str">
            <v>Non Rated</v>
          </cell>
          <cell r="AD98">
            <v>0</v>
          </cell>
          <cell r="AE98">
            <v>0</v>
          </cell>
          <cell r="AF98">
            <v>0</v>
          </cell>
          <cell r="AG98">
            <v>0</v>
          </cell>
          <cell r="AH98">
            <v>1</v>
          </cell>
          <cell r="AI98">
            <v>0</v>
          </cell>
          <cell r="AL98" t="str">
            <v>Non Rated</v>
          </cell>
          <cell r="AM98">
            <v>0</v>
          </cell>
          <cell r="AN98">
            <v>0</v>
          </cell>
          <cell r="AO98">
            <v>0</v>
          </cell>
          <cell r="AP98">
            <v>0</v>
          </cell>
          <cell r="AQ98">
            <v>0.9</v>
          </cell>
          <cell r="AR98">
            <v>0</v>
          </cell>
        </row>
        <row r="99">
          <cell r="B99">
            <v>21</v>
          </cell>
          <cell r="D99" t="str">
            <v>Bills Recoverable</v>
          </cell>
          <cell r="H99">
            <v>0</v>
          </cell>
          <cell r="I99">
            <v>0</v>
          </cell>
          <cell r="J99">
            <v>0</v>
          </cell>
          <cell r="K99">
            <v>0.05</v>
          </cell>
          <cell r="L99">
            <v>0</v>
          </cell>
          <cell r="M99">
            <v>0.05</v>
          </cell>
          <cell r="N99">
            <v>0</v>
          </cell>
          <cell r="AA99">
            <v>23</v>
          </cell>
          <cell r="AB99" t="str">
            <v>No Breakout Available</v>
          </cell>
          <cell r="AD99">
            <v>0</v>
          </cell>
          <cell r="AE99">
            <v>0</v>
          </cell>
          <cell r="AF99">
            <v>0</v>
          </cell>
          <cell r="AG99">
            <v>0</v>
          </cell>
          <cell r="AH99">
            <v>0.1</v>
          </cell>
          <cell r="AI99">
            <v>0</v>
          </cell>
          <cell r="AK99" t="str">
            <v>No Breakout Available</v>
          </cell>
          <cell r="AM99">
            <v>0</v>
          </cell>
          <cell r="AN99">
            <v>0</v>
          </cell>
          <cell r="AO99">
            <v>0</v>
          </cell>
          <cell r="AP99">
            <v>0</v>
          </cell>
          <cell r="AQ99">
            <v>9.0000000000000011E-2</v>
          </cell>
          <cell r="AR99">
            <v>0</v>
          </cell>
        </row>
        <row r="100">
          <cell r="B100">
            <v>22</v>
          </cell>
          <cell r="D100" t="str">
            <v>Income Tax Recoverables</v>
          </cell>
          <cell r="H100">
            <v>0</v>
          </cell>
          <cell r="I100">
            <v>0</v>
          </cell>
          <cell r="J100">
            <v>0</v>
          </cell>
          <cell r="K100">
            <v>0.05</v>
          </cell>
          <cell r="L100">
            <v>0</v>
          </cell>
          <cell r="M100">
            <v>0.05</v>
          </cell>
          <cell r="N100">
            <v>0</v>
          </cell>
          <cell r="AA100">
            <v>24</v>
          </cell>
          <cell r="AC100" t="str">
            <v>Total</v>
          </cell>
          <cell r="AD100">
            <v>0</v>
          </cell>
          <cell r="AE100">
            <v>0</v>
          </cell>
          <cell r="AF100">
            <v>0</v>
          </cell>
          <cell r="AG100">
            <v>0</v>
          </cell>
          <cell r="AH100">
            <v>0</v>
          </cell>
          <cell r="AI100">
            <v>0</v>
          </cell>
          <cell r="AL100" t="str">
            <v>Total</v>
          </cell>
          <cell r="AM100">
            <v>0</v>
          </cell>
          <cell r="AN100">
            <v>0</v>
          </cell>
          <cell r="AO100">
            <v>0</v>
          </cell>
          <cell r="AP100">
            <v>0</v>
          </cell>
          <cell r="AQ100">
            <v>0</v>
          </cell>
          <cell r="AR100">
            <v>0</v>
          </cell>
        </row>
        <row r="101">
          <cell r="B101">
            <v>23</v>
          </cell>
          <cell r="D101" t="str">
            <v>Accrued Investment Income</v>
          </cell>
          <cell r="H101">
            <v>0</v>
          </cell>
          <cell r="I101">
            <v>0</v>
          </cell>
          <cell r="J101">
            <v>0</v>
          </cell>
          <cell r="K101">
            <v>2.5000000000000001E-2</v>
          </cell>
          <cell r="L101">
            <v>0</v>
          </cell>
          <cell r="M101">
            <v>2.5000000000000001E-2</v>
          </cell>
          <cell r="N101">
            <v>0</v>
          </cell>
        </row>
        <row r="102">
          <cell r="B102">
            <v>24</v>
          </cell>
          <cell r="D102" t="str">
            <v>Receivable from Affiliates</v>
          </cell>
          <cell r="H102">
            <v>0</v>
          </cell>
          <cell r="I102">
            <v>0</v>
          </cell>
          <cell r="J102">
            <v>0</v>
          </cell>
          <cell r="K102">
            <v>0.05</v>
          </cell>
          <cell r="L102">
            <v>0</v>
          </cell>
          <cell r="M102">
            <v>0.05</v>
          </cell>
          <cell r="N102">
            <v>0</v>
          </cell>
        </row>
        <row r="103">
          <cell r="B103">
            <v>25</v>
          </cell>
          <cell r="D103" t="str">
            <v>Equity in Pools/Assoc.</v>
          </cell>
          <cell r="H103">
            <v>0</v>
          </cell>
          <cell r="I103">
            <v>0</v>
          </cell>
          <cell r="J103">
            <v>0</v>
          </cell>
          <cell r="K103">
            <v>0.05</v>
          </cell>
          <cell r="L103">
            <v>0</v>
          </cell>
          <cell r="M103">
            <v>0.05</v>
          </cell>
          <cell r="N103">
            <v>0</v>
          </cell>
          <cell r="AC103" t="str">
            <v>Pools &amp; Associations by rating</v>
          </cell>
          <cell r="AL103" t="str">
            <v>Recoverables held internally; by rating of the ins. co. whose funds are being held</v>
          </cell>
        </row>
        <row r="104">
          <cell r="B104">
            <v>26</v>
          </cell>
          <cell r="D104" t="str">
            <v>Uninsured A &amp; H Plans</v>
          </cell>
          <cell r="H104">
            <v>0</v>
          </cell>
          <cell r="I104">
            <v>0</v>
          </cell>
          <cell r="J104">
            <v>0</v>
          </cell>
          <cell r="K104">
            <v>0.05</v>
          </cell>
          <cell r="L104">
            <v>0</v>
          </cell>
          <cell r="M104">
            <v>0.05</v>
          </cell>
          <cell r="N104">
            <v>0</v>
          </cell>
          <cell r="AC104">
            <v>40178</v>
          </cell>
          <cell r="AL104">
            <v>40178</v>
          </cell>
        </row>
        <row r="105">
          <cell r="B105">
            <v>27</v>
          </cell>
          <cell r="D105" t="str">
            <v>Others</v>
          </cell>
          <cell r="H105">
            <v>0</v>
          </cell>
          <cell r="I105">
            <v>0</v>
          </cell>
          <cell r="J105">
            <v>0</v>
          </cell>
          <cell r="K105">
            <v>0.05</v>
          </cell>
          <cell r="L105">
            <v>0</v>
          </cell>
          <cell r="M105">
            <v>0.05</v>
          </cell>
          <cell r="N105">
            <v>0</v>
          </cell>
          <cell r="AC105" t="str">
            <v>Rating</v>
          </cell>
          <cell r="AD105" t="str">
            <v>Baseline</v>
          </cell>
          <cell r="AE105" t="str">
            <v>Stress Test Ceded Recovs</v>
          </cell>
          <cell r="AF105" t="str">
            <v>Adjustment</v>
          </cell>
          <cell r="AG105" t="str">
            <v>Total</v>
          </cell>
          <cell r="AH105" t="str">
            <v>ARF</v>
          </cell>
          <cell r="AI105" t="str">
            <v>ARC</v>
          </cell>
          <cell r="AL105" t="str">
            <v>Rating</v>
          </cell>
          <cell r="AM105" t="str">
            <v>Baseline</v>
          </cell>
          <cell r="AN105" t="str">
            <v>Stress Test Ceded Recovs</v>
          </cell>
          <cell r="AO105" t="str">
            <v>Adjustment</v>
          </cell>
          <cell r="AP105" t="str">
            <v>Total</v>
          </cell>
          <cell r="AQ105" t="str">
            <v>ARF</v>
          </cell>
          <cell r="AR105" t="str">
            <v>ARC</v>
          </cell>
        </row>
        <row r="106">
          <cell r="B106">
            <v>28</v>
          </cell>
          <cell r="E106" t="str">
            <v>Other Receivables</v>
          </cell>
          <cell r="H106">
            <v>0</v>
          </cell>
          <cell r="I106">
            <v>0</v>
          </cell>
          <cell r="J106">
            <v>0</v>
          </cell>
          <cell r="K106">
            <v>0</v>
          </cell>
          <cell r="M106">
            <v>0</v>
          </cell>
          <cell r="N106">
            <v>0</v>
          </cell>
          <cell r="AA106">
            <v>25</v>
          </cell>
          <cell r="AC106" t="str">
            <v>A++</v>
          </cell>
          <cell r="AD106">
            <v>0</v>
          </cell>
          <cell r="AE106">
            <v>0</v>
          </cell>
          <cell r="AF106">
            <v>0</v>
          </cell>
          <cell r="AG106">
            <v>0</v>
          </cell>
          <cell r="AH106">
            <v>0.02</v>
          </cell>
          <cell r="AI106">
            <v>0</v>
          </cell>
          <cell r="AL106" t="str">
            <v>A++</v>
          </cell>
          <cell r="AM106">
            <v>0</v>
          </cell>
          <cell r="AN106">
            <v>0</v>
          </cell>
          <cell r="AO106">
            <v>0</v>
          </cell>
          <cell r="AP106">
            <v>0</v>
          </cell>
          <cell r="AQ106">
            <v>0.02</v>
          </cell>
          <cell r="AR106">
            <v>0</v>
          </cell>
        </row>
        <row r="107">
          <cell r="J107" t="str">
            <v xml:space="preserve"> </v>
          </cell>
          <cell r="AA107">
            <v>26</v>
          </cell>
          <cell r="AC107" t="str">
            <v xml:space="preserve">A+ </v>
          </cell>
          <cell r="AD107">
            <v>0</v>
          </cell>
          <cell r="AE107">
            <v>0</v>
          </cell>
          <cell r="AF107">
            <v>0</v>
          </cell>
          <cell r="AG107">
            <v>0</v>
          </cell>
          <cell r="AH107">
            <v>0.04</v>
          </cell>
          <cell r="AI107">
            <v>0</v>
          </cell>
          <cell r="AL107" t="str">
            <v xml:space="preserve">A+ </v>
          </cell>
          <cell r="AM107">
            <v>0</v>
          </cell>
          <cell r="AN107">
            <v>0</v>
          </cell>
          <cell r="AO107">
            <v>0</v>
          </cell>
          <cell r="AP107">
            <v>0</v>
          </cell>
          <cell r="AQ107">
            <v>0.04</v>
          </cell>
          <cell r="AR107">
            <v>0</v>
          </cell>
        </row>
        <row r="108">
          <cell r="B108">
            <v>29</v>
          </cell>
          <cell r="C108" t="str">
            <v>Company Totals (Credit Risk)</v>
          </cell>
          <cell r="H108">
            <v>0</v>
          </cell>
          <cell r="I108">
            <v>0</v>
          </cell>
          <cell r="J108">
            <v>0</v>
          </cell>
          <cell r="K108">
            <v>0</v>
          </cell>
          <cell r="N108">
            <v>0</v>
          </cell>
          <cell r="O108" t="str">
            <v xml:space="preserve"> =(B4)</v>
          </cell>
          <cell r="AA108">
            <v>27</v>
          </cell>
          <cell r="AC108" t="str">
            <v>A</v>
          </cell>
          <cell r="AD108">
            <v>0</v>
          </cell>
          <cell r="AE108">
            <v>0</v>
          </cell>
          <cell r="AF108">
            <v>0</v>
          </cell>
          <cell r="AG108">
            <v>0</v>
          </cell>
          <cell r="AH108">
            <v>0.06</v>
          </cell>
          <cell r="AI108">
            <v>0</v>
          </cell>
          <cell r="AL108" t="str">
            <v>A</v>
          </cell>
          <cell r="AM108">
            <v>0</v>
          </cell>
          <cell r="AN108">
            <v>0</v>
          </cell>
          <cell r="AO108">
            <v>0</v>
          </cell>
          <cell r="AP108">
            <v>0</v>
          </cell>
          <cell r="AQ108">
            <v>0.06</v>
          </cell>
          <cell r="AR108">
            <v>0</v>
          </cell>
        </row>
        <row r="109">
          <cell r="B109">
            <v>30</v>
          </cell>
          <cell r="C109" t="str">
            <v>Company Totals (Investment Risk)</v>
          </cell>
          <cell r="J109">
            <v>0</v>
          </cell>
          <cell r="K109">
            <v>0</v>
          </cell>
          <cell r="N109">
            <v>0</v>
          </cell>
          <cell r="AA109">
            <v>28</v>
          </cell>
          <cell r="AC109" t="str">
            <v>A-</v>
          </cell>
          <cell r="AD109">
            <v>0</v>
          </cell>
          <cell r="AE109">
            <v>0</v>
          </cell>
          <cell r="AF109">
            <v>0</v>
          </cell>
          <cell r="AG109">
            <v>0</v>
          </cell>
          <cell r="AH109">
            <v>0.1</v>
          </cell>
          <cell r="AI109">
            <v>0</v>
          </cell>
          <cell r="AL109" t="str">
            <v>A-</v>
          </cell>
          <cell r="AM109">
            <v>0</v>
          </cell>
          <cell r="AN109">
            <v>0</v>
          </cell>
          <cell r="AO109">
            <v>0</v>
          </cell>
          <cell r="AP109">
            <v>0</v>
          </cell>
          <cell r="AQ109">
            <v>0.1</v>
          </cell>
          <cell r="AR109">
            <v>0</v>
          </cell>
        </row>
        <row r="110">
          <cell r="B110">
            <v>31</v>
          </cell>
          <cell r="C110" t="str">
            <v>Company Totals (Asset Risk)</v>
          </cell>
          <cell r="J110">
            <v>0</v>
          </cell>
          <cell r="K110">
            <v>0</v>
          </cell>
          <cell r="N110">
            <v>0</v>
          </cell>
          <cell r="AA110">
            <v>29</v>
          </cell>
          <cell r="AC110" t="str">
            <v>B++</v>
          </cell>
          <cell r="AD110">
            <v>0</v>
          </cell>
          <cell r="AE110">
            <v>0</v>
          </cell>
          <cell r="AF110">
            <v>0</v>
          </cell>
          <cell r="AG110">
            <v>0</v>
          </cell>
          <cell r="AH110">
            <v>0.15</v>
          </cell>
          <cell r="AI110">
            <v>0</v>
          </cell>
          <cell r="AL110" t="str">
            <v>B++</v>
          </cell>
          <cell r="AM110">
            <v>0</v>
          </cell>
          <cell r="AN110">
            <v>0</v>
          </cell>
          <cell r="AO110">
            <v>0</v>
          </cell>
          <cell r="AP110">
            <v>0</v>
          </cell>
          <cell r="AQ110">
            <v>0.15</v>
          </cell>
          <cell r="AR110">
            <v>0</v>
          </cell>
        </row>
        <row r="111">
          <cell r="C111" t="str">
            <v>Notes:</v>
          </cell>
          <cell r="AA111">
            <v>30</v>
          </cell>
          <cell r="AC111" t="str">
            <v xml:space="preserve">B+ </v>
          </cell>
          <cell r="AD111">
            <v>0</v>
          </cell>
          <cell r="AE111">
            <v>0</v>
          </cell>
          <cell r="AF111">
            <v>0</v>
          </cell>
          <cell r="AG111">
            <v>0</v>
          </cell>
          <cell r="AH111">
            <v>0.2</v>
          </cell>
          <cell r="AI111">
            <v>0</v>
          </cell>
          <cell r="AL111" t="str">
            <v xml:space="preserve">B+ </v>
          </cell>
          <cell r="AM111">
            <v>0</v>
          </cell>
          <cell r="AN111">
            <v>0</v>
          </cell>
          <cell r="AO111">
            <v>0</v>
          </cell>
          <cell r="AP111">
            <v>0</v>
          </cell>
          <cell r="AQ111">
            <v>0.2</v>
          </cell>
          <cell r="AR111">
            <v>0</v>
          </cell>
        </row>
        <row r="112">
          <cell r="C112" t="str">
            <v>(A) - Includes ceded paid, unpaid, IBNR, and unearned premium recoverables.</v>
          </cell>
          <cell r="AA112">
            <v>31</v>
          </cell>
          <cell r="AC112" t="str">
            <v>B</v>
          </cell>
          <cell r="AD112">
            <v>0</v>
          </cell>
          <cell r="AE112">
            <v>0</v>
          </cell>
          <cell r="AF112">
            <v>0</v>
          </cell>
          <cell r="AG112">
            <v>0</v>
          </cell>
          <cell r="AH112">
            <v>0.3</v>
          </cell>
          <cell r="AI112">
            <v>0</v>
          </cell>
          <cell r="AL112" t="str">
            <v>B</v>
          </cell>
          <cell r="AM112">
            <v>0</v>
          </cell>
          <cell r="AN112">
            <v>0</v>
          </cell>
          <cell r="AO112">
            <v>0</v>
          </cell>
          <cell r="AP112">
            <v>0</v>
          </cell>
          <cell r="AQ112">
            <v>0.3</v>
          </cell>
          <cell r="AR112">
            <v>0</v>
          </cell>
        </row>
        <row r="113">
          <cell r="C113" t="str">
            <v>(B) - Excessive reinsurance dependence:</v>
          </cell>
          <cell r="AA113">
            <v>32</v>
          </cell>
          <cell r="AC113" t="str">
            <v>B-</v>
          </cell>
          <cell r="AD113">
            <v>0</v>
          </cell>
          <cell r="AE113">
            <v>0</v>
          </cell>
          <cell r="AF113">
            <v>0</v>
          </cell>
          <cell r="AG113">
            <v>0</v>
          </cell>
          <cell r="AH113">
            <v>0.4</v>
          </cell>
          <cell r="AI113">
            <v>0</v>
          </cell>
          <cell r="AL113" t="str">
            <v>B-</v>
          </cell>
          <cell r="AM113">
            <v>0</v>
          </cell>
          <cell r="AN113">
            <v>0</v>
          </cell>
          <cell r="AO113">
            <v>0</v>
          </cell>
          <cell r="AP113">
            <v>0</v>
          </cell>
          <cell r="AQ113">
            <v>0.4</v>
          </cell>
          <cell r="AR113">
            <v>0</v>
          </cell>
        </row>
        <row r="114">
          <cell r="C114" t="str">
            <v xml:space="preserve">[C] -  To be used for non-consolidated statements or consolidated statements reporting domestic companies(affiliates), not included in the consolidated statement. </v>
          </cell>
          <cell r="AA114">
            <v>33</v>
          </cell>
          <cell r="AC114" t="str">
            <v>&lt;= C++</v>
          </cell>
          <cell r="AD114">
            <v>0</v>
          </cell>
          <cell r="AE114">
            <v>0</v>
          </cell>
          <cell r="AF114">
            <v>0</v>
          </cell>
          <cell r="AG114">
            <v>0</v>
          </cell>
          <cell r="AH114">
            <v>1</v>
          </cell>
          <cell r="AI114">
            <v>0</v>
          </cell>
          <cell r="AL114" t="str">
            <v>&lt;= C++</v>
          </cell>
          <cell r="AM114">
            <v>0</v>
          </cell>
          <cell r="AN114">
            <v>0</v>
          </cell>
          <cell r="AO114">
            <v>0</v>
          </cell>
          <cell r="AP114">
            <v>0</v>
          </cell>
          <cell r="AQ114">
            <v>1</v>
          </cell>
          <cell r="AR114">
            <v>0</v>
          </cell>
        </row>
        <row r="115">
          <cell r="J115" t="str">
            <v>Non-Aff. Reins</v>
          </cell>
          <cell r="AA115">
            <v>34</v>
          </cell>
          <cell r="AC115" t="str">
            <v>Non Rated</v>
          </cell>
          <cell r="AD115">
            <v>0</v>
          </cell>
          <cell r="AE115">
            <v>0</v>
          </cell>
          <cell r="AF115">
            <v>0</v>
          </cell>
          <cell r="AG115">
            <v>0</v>
          </cell>
          <cell r="AH115">
            <v>1</v>
          </cell>
          <cell r="AI115">
            <v>0</v>
          </cell>
          <cell r="AL115" t="str">
            <v>Non Rated</v>
          </cell>
          <cell r="AM115">
            <v>0</v>
          </cell>
          <cell r="AN115">
            <v>0</v>
          </cell>
          <cell r="AO115">
            <v>0</v>
          </cell>
          <cell r="AP115">
            <v>0</v>
          </cell>
          <cell r="AQ115">
            <v>1</v>
          </cell>
          <cell r="AR115">
            <v>0</v>
          </cell>
        </row>
        <row r="116">
          <cell r="J116" t="str">
            <v>Recov./PHS</v>
          </cell>
          <cell r="AA116">
            <v>35</v>
          </cell>
          <cell r="AB116" t="str">
            <v>No Breakout Available</v>
          </cell>
          <cell r="AD116">
            <v>0</v>
          </cell>
          <cell r="AE116">
            <v>0</v>
          </cell>
          <cell r="AF116">
            <v>0</v>
          </cell>
          <cell r="AG116">
            <v>0</v>
          </cell>
          <cell r="AH116">
            <v>0.1</v>
          </cell>
          <cell r="AI116">
            <v>0</v>
          </cell>
          <cell r="AK116" t="str">
            <v>No Breakout Available</v>
          </cell>
          <cell r="AM116">
            <v>0</v>
          </cell>
          <cell r="AN116">
            <v>0</v>
          </cell>
          <cell r="AO116">
            <v>0</v>
          </cell>
          <cell r="AP116">
            <v>0</v>
          </cell>
          <cell r="AQ116">
            <v>0.1</v>
          </cell>
          <cell r="AR116">
            <v>0</v>
          </cell>
        </row>
        <row r="117">
          <cell r="B117">
            <v>32</v>
          </cell>
          <cell r="I117" t="str">
            <v>Company</v>
          </cell>
          <cell r="J117">
            <v>0</v>
          </cell>
          <cell r="AA117">
            <v>36</v>
          </cell>
          <cell r="AC117" t="str">
            <v>Total</v>
          </cell>
          <cell r="AD117">
            <v>0</v>
          </cell>
          <cell r="AE117">
            <v>0</v>
          </cell>
          <cell r="AF117">
            <v>0</v>
          </cell>
          <cell r="AG117">
            <v>0</v>
          </cell>
          <cell r="AH117">
            <v>0</v>
          </cell>
          <cell r="AI117">
            <v>0</v>
          </cell>
          <cell r="AL117" t="str">
            <v>Total</v>
          </cell>
          <cell r="AM117">
            <v>0</v>
          </cell>
          <cell r="AN117">
            <v>0</v>
          </cell>
          <cell r="AO117">
            <v>0</v>
          </cell>
          <cell r="AP117">
            <v>0</v>
          </cell>
          <cell r="AQ117">
            <v>0</v>
          </cell>
          <cell r="AR117">
            <v>0</v>
          </cell>
        </row>
        <row r="118">
          <cell r="B118">
            <v>33</v>
          </cell>
          <cell r="I118" t="str">
            <v>Industry</v>
          </cell>
          <cell r="J118">
            <v>0</v>
          </cell>
        </row>
        <row r="119">
          <cell r="B119">
            <v>34</v>
          </cell>
          <cell r="I119" t="str">
            <v>Excess</v>
          </cell>
          <cell r="J119">
            <v>0</v>
          </cell>
          <cell r="AA119">
            <v>37</v>
          </cell>
          <cell r="AE119" t="str">
            <v>Percentage of recoverables ceded under stress test:</v>
          </cell>
          <cell r="AF119">
            <v>0.4</v>
          </cell>
        </row>
        <row r="120">
          <cell r="B120">
            <v>35</v>
          </cell>
          <cell r="H120" t="str">
            <v>Total Ceded Leverage Ratio</v>
          </cell>
          <cell r="J120">
            <v>0</v>
          </cell>
          <cell r="AA120">
            <v>38</v>
          </cell>
          <cell r="AE120" t="str">
            <v>Amount of recovs ceded under stress test:</v>
          </cell>
          <cell r="AF120">
            <v>0</v>
          </cell>
          <cell r="AG120" t="str">
            <v>analysis type = standard</v>
          </cell>
        </row>
        <row r="125">
          <cell r="B125" t="str">
            <v>Company Name:</v>
          </cell>
          <cell r="F125" t="str">
            <v>XYZ Sample</v>
          </cell>
          <cell r="J125" t="str">
            <v>Currency:</v>
          </cell>
          <cell r="K125" t="str">
            <v>Euros</v>
          </cell>
          <cell r="P125" t="str">
            <v>Page 20</v>
          </cell>
        </row>
        <row r="126">
          <cell r="B126" t="str">
            <v>AMB Number:</v>
          </cell>
          <cell r="F126" t="str">
            <v>99999</v>
          </cell>
          <cell r="J126" t="str">
            <v>Denomination:</v>
          </cell>
          <cell r="K126" t="str">
            <v>(000)s</v>
          </cell>
        </row>
        <row r="127">
          <cell r="B127" t="str">
            <v>Analyst:</v>
          </cell>
          <cell r="F127" t="str">
            <v xml:space="preserve"> </v>
          </cell>
        </row>
        <row r="128">
          <cell r="B128" t="str">
            <v>analysis type = standard</v>
          </cell>
          <cell r="K128" t="str">
            <v>CREDIT RISK</v>
          </cell>
          <cell r="AC128" t="str">
            <v>Reinsurance Recoverables</v>
          </cell>
          <cell r="AL128" t="str">
            <v>Reinsurance Recoverables</v>
          </cell>
          <cell r="AR128" t="str">
            <v>Page 20 Breakout</v>
          </cell>
        </row>
        <row r="129">
          <cell r="H129">
            <v>40543</v>
          </cell>
          <cell r="AC129" t="str">
            <v>Foreign affiliates by rating</v>
          </cell>
          <cell r="AG129" t="str">
            <v>Euros</v>
          </cell>
          <cell r="AL129" t="str">
            <v>All Other Insurers by rating</v>
          </cell>
          <cell r="AP129" t="str">
            <v>Euros</v>
          </cell>
        </row>
        <row r="130">
          <cell r="K130" t="str">
            <v>Baseline</v>
          </cell>
          <cell r="L130" t="str">
            <v>Adjustment</v>
          </cell>
          <cell r="M130" t="str">
            <v>Total</v>
          </cell>
          <cell r="AC130">
            <v>40543</v>
          </cell>
          <cell r="AL130">
            <v>40543</v>
          </cell>
        </row>
        <row r="131">
          <cell r="C131" t="str">
            <v>Agents' Balances</v>
          </cell>
          <cell r="H131" t="str">
            <v>Baseline</v>
          </cell>
          <cell r="I131" t="str">
            <v>Adjustments</v>
          </cell>
          <cell r="J131" t="str">
            <v>Total</v>
          </cell>
          <cell r="K131" t="str">
            <v>Asset Risk Factor (%)</v>
          </cell>
          <cell r="L131" t="str">
            <v>to Asset Risk Factor (%)</v>
          </cell>
          <cell r="M131" t="str">
            <v>Asset Risk Factor</v>
          </cell>
          <cell r="N131" t="str">
            <v>Adjusted Required Capital</v>
          </cell>
          <cell r="O131" t="str">
            <v>Explanation of Adjustments</v>
          </cell>
          <cell r="AC131" t="str">
            <v>Rating</v>
          </cell>
          <cell r="AD131" t="str">
            <v>Baseline</v>
          </cell>
          <cell r="AE131" t="str">
            <v>Stress Test Ceded Recovs</v>
          </cell>
          <cell r="AF131" t="str">
            <v>Adjustment</v>
          </cell>
          <cell r="AG131" t="str">
            <v>Total</v>
          </cell>
          <cell r="AH131" t="str">
            <v>Asset Risk Factor</v>
          </cell>
          <cell r="AI131" t="str">
            <v>Adjusted Required Capital</v>
          </cell>
          <cell r="AL131" t="str">
            <v>Rating</v>
          </cell>
          <cell r="AM131" t="str">
            <v>Baseline</v>
          </cell>
          <cell r="AN131" t="str">
            <v>Stress Test Ceded Recovs</v>
          </cell>
          <cell r="AO131" t="str">
            <v>Adjustment</v>
          </cell>
          <cell r="AP131" t="str">
            <v>Total</v>
          </cell>
          <cell r="AQ131" t="str">
            <v>Asset Risk Factor</v>
          </cell>
          <cell r="AR131" t="str">
            <v>Adjusted Required Capital</v>
          </cell>
        </row>
        <row r="132">
          <cell r="B132">
            <v>1</v>
          </cell>
          <cell r="D132" t="str">
            <v>In Course of Collection</v>
          </cell>
          <cell r="H132">
            <v>0</v>
          </cell>
          <cell r="I132">
            <v>0</v>
          </cell>
          <cell r="J132">
            <v>0</v>
          </cell>
          <cell r="K132">
            <v>0.05</v>
          </cell>
          <cell r="L132">
            <v>0</v>
          </cell>
          <cell r="M132">
            <v>0.05</v>
          </cell>
          <cell r="N132">
            <v>0</v>
          </cell>
          <cell r="AA132">
            <v>1</v>
          </cell>
          <cell r="AC132" t="str">
            <v>A++</v>
          </cell>
          <cell r="AD132">
            <v>0</v>
          </cell>
          <cell r="AE132">
            <v>0</v>
          </cell>
          <cell r="AF132">
            <v>0</v>
          </cell>
          <cell r="AG132">
            <v>0</v>
          </cell>
          <cell r="AH132">
            <v>0.02</v>
          </cell>
          <cell r="AI132">
            <v>0</v>
          </cell>
          <cell r="AL132" t="str">
            <v>A++</v>
          </cell>
          <cell r="AM132">
            <v>0</v>
          </cell>
          <cell r="AN132">
            <v>0</v>
          </cell>
          <cell r="AO132">
            <v>0</v>
          </cell>
          <cell r="AP132">
            <v>0</v>
          </cell>
          <cell r="AQ132">
            <v>0.02</v>
          </cell>
          <cell r="AR132">
            <v>0</v>
          </cell>
        </row>
        <row r="133">
          <cell r="B133">
            <v>2</v>
          </cell>
          <cell r="E133" t="str">
            <v>Ceded Balances Payable</v>
          </cell>
          <cell r="H133">
            <v>0</v>
          </cell>
          <cell r="I133">
            <v>0</v>
          </cell>
          <cell r="J133">
            <v>0</v>
          </cell>
          <cell r="K133">
            <v>0.05</v>
          </cell>
          <cell r="L133">
            <v>0</v>
          </cell>
          <cell r="M133">
            <v>0.05</v>
          </cell>
          <cell r="N133">
            <v>0</v>
          </cell>
          <cell r="AA133">
            <v>2</v>
          </cell>
          <cell r="AC133" t="str">
            <v xml:space="preserve">A+ </v>
          </cell>
          <cell r="AD133">
            <v>0</v>
          </cell>
          <cell r="AE133">
            <v>0</v>
          </cell>
          <cell r="AF133">
            <v>0</v>
          </cell>
          <cell r="AG133">
            <v>0</v>
          </cell>
          <cell r="AH133">
            <v>0.04</v>
          </cell>
          <cell r="AI133">
            <v>0</v>
          </cell>
          <cell r="AL133" t="str">
            <v xml:space="preserve">A+ </v>
          </cell>
          <cell r="AM133">
            <v>0</v>
          </cell>
          <cell r="AN133">
            <v>0</v>
          </cell>
          <cell r="AO133">
            <v>0</v>
          </cell>
          <cell r="AP133">
            <v>0</v>
          </cell>
          <cell r="AQ133">
            <v>0.04</v>
          </cell>
          <cell r="AR133">
            <v>0</v>
          </cell>
        </row>
        <row r="134">
          <cell r="B134">
            <v>3</v>
          </cell>
          <cell r="D134" t="str">
            <v>Deferred - Not Yet Due</v>
          </cell>
          <cell r="H134">
            <v>0</v>
          </cell>
          <cell r="I134">
            <v>0</v>
          </cell>
          <cell r="J134">
            <v>0</v>
          </cell>
          <cell r="K134">
            <v>0.05</v>
          </cell>
          <cell r="L134">
            <v>0</v>
          </cell>
          <cell r="M134">
            <v>0.05</v>
          </cell>
          <cell r="N134">
            <v>0</v>
          </cell>
          <cell r="AA134">
            <v>3</v>
          </cell>
          <cell r="AC134" t="str">
            <v>A</v>
          </cell>
          <cell r="AD134">
            <v>0</v>
          </cell>
          <cell r="AE134">
            <v>0</v>
          </cell>
          <cell r="AF134">
            <v>0</v>
          </cell>
          <cell r="AG134">
            <v>0</v>
          </cell>
          <cell r="AH134">
            <v>0.06</v>
          </cell>
          <cell r="AI134">
            <v>0</v>
          </cell>
          <cell r="AL134" t="str">
            <v>A</v>
          </cell>
          <cell r="AM134">
            <v>0</v>
          </cell>
          <cell r="AN134">
            <v>0</v>
          </cell>
          <cell r="AO134">
            <v>0</v>
          </cell>
          <cell r="AP134">
            <v>0</v>
          </cell>
          <cell r="AQ134">
            <v>0.06</v>
          </cell>
          <cell r="AR134">
            <v>0</v>
          </cell>
        </row>
        <row r="135">
          <cell r="B135">
            <v>4</v>
          </cell>
          <cell r="E135" t="str">
            <v>Ceded Balances Payable</v>
          </cell>
          <cell r="H135">
            <v>0</v>
          </cell>
          <cell r="I135">
            <v>0</v>
          </cell>
          <cell r="J135">
            <v>0</v>
          </cell>
          <cell r="K135">
            <v>0.05</v>
          </cell>
          <cell r="L135">
            <v>0</v>
          </cell>
          <cell r="M135">
            <v>0.05</v>
          </cell>
          <cell r="N135">
            <v>0</v>
          </cell>
          <cell r="AA135">
            <v>4</v>
          </cell>
          <cell r="AC135" t="str">
            <v>A-</v>
          </cell>
          <cell r="AD135">
            <v>0</v>
          </cell>
          <cell r="AE135">
            <v>0</v>
          </cell>
          <cell r="AF135">
            <v>0</v>
          </cell>
          <cell r="AG135">
            <v>0</v>
          </cell>
          <cell r="AH135">
            <v>0.1</v>
          </cell>
          <cell r="AI135">
            <v>0</v>
          </cell>
          <cell r="AL135" t="str">
            <v>A-</v>
          </cell>
          <cell r="AM135">
            <v>0</v>
          </cell>
          <cell r="AN135">
            <v>0</v>
          </cell>
          <cell r="AO135">
            <v>0</v>
          </cell>
          <cell r="AP135">
            <v>0</v>
          </cell>
          <cell r="AQ135">
            <v>0.1</v>
          </cell>
          <cell r="AR135">
            <v>0</v>
          </cell>
        </row>
        <row r="136">
          <cell r="B136">
            <v>5</v>
          </cell>
          <cell r="D136" t="str">
            <v>Accrued Retros</v>
          </cell>
          <cell r="H136">
            <v>0</v>
          </cell>
          <cell r="I136">
            <v>0</v>
          </cell>
          <cell r="J136">
            <v>0</v>
          </cell>
          <cell r="K136">
            <v>0.1</v>
          </cell>
          <cell r="L136">
            <v>0</v>
          </cell>
          <cell r="M136">
            <v>0.1</v>
          </cell>
          <cell r="N136">
            <v>0</v>
          </cell>
          <cell r="AA136">
            <v>5</v>
          </cell>
          <cell r="AC136" t="str">
            <v>B++</v>
          </cell>
          <cell r="AD136">
            <v>0</v>
          </cell>
          <cell r="AE136">
            <v>0</v>
          </cell>
          <cell r="AF136">
            <v>0</v>
          </cell>
          <cell r="AG136">
            <v>0</v>
          </cell>
          <cell r="AH136">
            <v>0.15</v>
          </cell>
          <cell r="AI136">
            <v>0</v>
          </cell>
          <cell r="AL136" t="str">
            <v>B++</v>
          </cell>
          <cell r="AM136">
            <v>0</v>
          </cell>
          <cell r="AN136">
            <v>0</v>
          </cell>
          <cell r="AO136">
            <v>0</v>
          </cell>
          <cell r="AP136">
            <v>0</v>
          </cell>
          <cell r="AQ136">
            <v>0.15</v>
          </cell>
          <cell r="AR136">
            <v>0</v>
          </cell>
        </row>
        <row r="137">
          <cell r="B137">
            <v>6</v>
          </cell>
          <cell r="E137" t="str">
            <v>Collateralized Balances</v>
          </cell>
          <cell r="H137">
            <v>0</v>
          </cell>
          <cell r="I137">
            <v>0</v>
          </cell>
          <cell r="J137">
            <v>0</v>
          </cell>
          <cell r="K137">
            <v>0.1</v>
          </cell>
          <cell r="L137">
            <v>0</v>
          </cell>
          <cell r="M137">
            <v>0.1</v>
          </cell>
          <cell r="N137">
            <v>0</v>
          </cell>
          <cell r="AA137">
            <v>6</v>
          </cell>
          <cell r="AC137" t="str">
            <v xml:space="preserve">B+ </v>
          </cell>
          <cell r="AD137">
            <v>0</v>
          </cell>
          <cell r="AE137">
            <v>0</v>
          </cell>
          <cell r="AF137">
            <v>0</v>
          </cell>
          <cell r="AG137">
            <v>0</v>
          </cell>
          <cell r="AH137">
            <v>0.2</v>
          </cell>
          <cell r="AI137">
            <v>0</v>
          </cell>
          <cell r="AL137" t="str">
            <v xml:space="preserve">B+ </v>
          </cell>
          <cell r="AM137">
            <v>0</v>
          </cell>
          <cell r="AN137">
            <v>0</v>
          </cell>
          <cell r="AO137">
            <v>0</v>
          </cell>
          <cell r="AP137">
            <v>0</v>
          </cell>
          <cell r="AQ137">
            <v>0.2</v>
          </cell>
          <cell r="AR137">
            <v>0</v>
          </cell>
        </row>
        <row r="138">
          <cell r="AA138">
            <v>7</v>
          </cell>
          <cell r="AC138" t="str">
            <v>B</v>
          </cell>
          <cell r="AD138">
            <v>0</v>
          </cell>
          <cell r="AE138">
            <v>0</v>
          </cell>
          <cell r="AF138">
            <v>0</v>
          </cell>
          <cell r="AG138">
            <v>0</v>
          </cell>
          <cell r="AH138">
            <v>0.3</v>
          </cell>
          <cell r="AI138">
            <v>0</v>
          </cell>
          <cell r="AL138" t="str">
            <v>B</v>
          </cell>
          <cell r="AM138">
            <v>0</v>
          </cell>
          <cell r="AN138">
            <v>0</v>
          </cell>
          <cell r="AO138">
            <v>0</v>
          </cell>
          <cell r="AP138">
            <v>0</v>
          </cell>
          <cell r="AQ138">
            <v>0.3</v>
          </cell>
          <cell r="AR138">
            <v>0</v>
          </cell>
        </row>
        <row r="139">
          <cell r="B139">
            <v>7</v>
          </cell>
          <cell r="E139" t="str">
            <v>Gross Premium Remittance</v>
          </cell>
          <cell r="H139">
            <v>0</v>
          </cell>
          <cell r="I139">
            <v>0</v>
          </cell>
          <cell r="J139">
            <v>0</v>
          </cell>
          <cell r="K139">
            <v>0</v>
          </cell>
          <cell r="M139">
            <v>0</v>
          </cell>
          <cell r="N139">
            <v>0</v>
          </cell>
          <cell r="AA139">
            <v>8</v>
          </cell>
          <cell r="AC139" t="str">
            <v>B-</v>
          </cell>
          <cell r="AD139">
            <v>0</v>
          </cell>
          <cell r="AE139">
            <v>0</v>
          </cell>
          <cell r="AF139">
            <v>0</v>
          </cell>
          <cell r="AG139">
            <v>0</v>
          </cell>
          <cell r="AH139">
            <v>0.4</v>
          </cell>
          <cell r="AI139">
            <v>0</v>
          </cell>
          <cell r="AL139" t="str">
            <v>B-</v>
          </cell>
          <cell r="AM139">
            <v>0</v>
          </cell>
          <cell r="AN139">
            <v>0</v>
          </cell>
          <cell r="AO139">
            <v>0</v>
          </cell>
          <cell r="AP139">
            <v>0</v>
          </cell>
          <cell r="AQ139">
            <v>0.4</v>
          </cell>
          <cell r="AR139">
            <v>0</v>
          </cell>
        </row>
        <row r="140">
          <cell r="AA140">
            <v>9</v>
          </cell>
          <cell r="AC140" t="str">
            <v>&lt;= C++</v>
          </cell>
          <cell r="AD140">
            <v>0</v>
          </cell>
          <cell r="AE140">
            <v>0</v>
          </cell>
          <cell r="AF140">
            <v>0</v>
          </cell>
          <cell r="AG140">
            <v>0</v>
          </cell>
          <cell r="AH140">
            <v>1</v>
          </cell>
          <cell r="AI140">
            <v>0</v>
          </cell>
          <cell r="AL140" t="str">
            <v>&lt;= C++</v>
          </cell>
          <cell r="AM140">
            <v>0</v>
          </cell>
          <cell r="AN140">
            <v>0</v>
          </cell>
          <cell r="AO140">
            <v>0</v>
          </cell>
          <cell r="AP140">
            <v>0</v>
          </cell>
          <cell r="AQ140">
            <v>1</v>
          </cell>
          <cell r="AR140">
            <v>0</v>
          </cell>
        </row>
        <row r="141">
          <cell r="AA141">
            <v>10</v>
          </cell>
          <cell r="AC141" t="str">
            <v>Non Rated</v>
          </cell>
          <cell r="AD141">
            <v>0</v>
          </cell>
          <cell r="AE141">
            <v>0</v>
          </cell>
          <cell r="AF141">
            <v>0</v>
          </cell>
          <cell r="AG141">
            <v>0</v>
          </cell>
          <cell r="AH141">
            <v>1</v>
          </cell>
          <cell r="AI141">
            <v>0</v>
          </cell>
          <cell r="AL141" t="str">
            <v>Non Rated</v>
          </cell>
          <cell r="AM141">
            <v>0</v>
          </cell>
          <cell r="AN141">
            <v>0</v>
          </cell>
          <cell r="AO141">
            <v>0</v>
          </cell>
          <cell r="AP141">
            <v>0</v>
          </cell>
          <cell r="AQ141">
            <v>1</v>
          </cell>
          <cell r="AR141">
            <v>0</v>
          </cell>
        </row>
        <row r="142">
          <cell r="C142" t="str">
            <v>Reinsurance Recoverables (A)</v>
          </cell>
          <cell r="I142" t="str">
            <v>(Click button to go to the separate reinsurance recoverable table)</v>
          </cell>
          <cell r="AA142">
            <v>11</v>
          </cell>
          <cell r="AB142" t="str">
            <v>No Breakout Available</v>
          </cell>
          <cell r="AD142">
            <v>0</v>
          </cell>
          <cell r="AE142">
            <v>0</v>
          </cell>
          <cell r="AF142">
            <v>0</v>
          </cell>
          <cell r="AG142">
            <v>0</v>
          </cell>
          <cell r="AH142">
            <v>0.1</v>
          </cell>
          <cell r="AI142">
            <v>0</v>
          </cell>
          <cell r="AK142" t="str">
            <v>No Breakout Available</v>
          </cell>
          <cell r="AM142">
            <v>0</v>
          </cell>
          <cell r="AN142">
            <v>0</v>
          </cell>
          <cell r="AO142">
            <v>0</v>
          </cell>
          <cell r="AP142">
            <v>0</v>
          </cell>
          <cell r="AQ142">
            <v>0.1</v>
          </cell>
          <cell r="AR142">
            <v>0</v>
          </cell>
        </row>
        <row r="143">
          <cell r="B143">
            <v>8</v>
          </cell>
          <cell r="D143" t="str">
            <v>Foreign Affiliates</v>
          </cell>
          <cell r="H143">
            <v>0</v>
          </cell>
          <cell r="I143">
            <v>0</v>
          </cell>
          <cell r="J143">
            <v>0</v>
          </cell>
          <cell r="K143">
            <v>0.1</v>
          </cell>
          <cell r="L143">
            <v>0</v>
          </cell>
          <cell r="M143">
            <v>0.1</v>
          </cell>
          <cell r="N143">
            <v>0</v>
          </cell>
          <cell r="P143">
            <v>1</v>
          </cell>
          <cell r="AA143">
            <v>12</v>
          </cell>
          <cell r="AC143" t="str">
            <v>Total</v>
          </cell>
          <cell r="AD143">
            <v>0</v>
          </cell>
          <cell r="AE143">
            <v>0</v>
          </cell>
          <cell r="AF143">
            <v>0</v>
          </cell>
          <cell r="AG143">
            <v>0</v>
          </cell>
          <cell r="AH143">
            <v>0</v>
          </cell>
          <cell r="AI143">
            <v>0</v>
          </cell>
          <cell r="AL143" t="str">
            <v>Total</v>
          </cell>
          <cell r="AM143">
            <v>0</v>
          </cell>
          <cell r="AN143">
            <v>0</v>
          </cell>
          <cell r="AO143">
            <v>0</v>
          </cell>
          <cell r="AP143">
            <v>0</v>
          </cell>
          <cell r="AQ143">
            <v>0</v>
          </cell>
          <cell r="AR143">
            <v>0</v>
          </cell>
        </row>
        <row r="144">
          <cell r="B144">
            <v>9</v>
          </cell>
          <cell r="D144" t="str">
            <v>Domestic Affiliates (In Rating Group) [C]</v>
          </cell>
          <cell r="H144">
            <v>0</v>
          </cell>
          <cell r="I144">
            <v>0</v>
          </cell>
          <cell r="J144">
            <v>0</v>
          </cell>
          <cell r="K144">
            <v>0.1</v>
          </cell>
          <cell r="L144">
            <v>0</v>
          </cell>
          <cell r="M144">
            <v>0.1</v>
          </cell>
          <cell r="N144">
            <v>0</v>
          </cell>
          <cell r="P144">
            <v>1</v>
          </cell>
          <cell r="AE144">
            <v>0</v>
          </cell>
        </row>
        <row r="145">
          <cell r="B145">
            <v>10</v>
          </cell>
          <cell r="D145" t="str">
            <v>Domestic Affiliates (Not in Rating Group)</v>
          </cell>
          <cell r="H145">
            <v>0</v>
          </cell>
          <cell r="I145">
            <v>0</v>
          </cell>
          <cell r="J145">
            <v>0</v>
          </cell>
          <cell r="K145">
            <v>0.1</v>
          </cell>
          <cell r="L145">
            <v>0</v>
          </cell>
          <cell r="M145">
            <v>0.1</v>
          </cell>
          <cell r="N145">
            <v>0</v>
          </cell>
          <cell r="P145">
            <v>1</v>
          </cell>
        </row>
        <row r="146">
          <cell r="B146">
            <v>11</v>
          </cell>
          <cell r="D146" t="str">
            <v>Pools &amp; Associations</v>
          </cell>
          <cell r="H146">
            <v>0</v>
          </cell>
          <cell r="I146">
            <v>0</v>
          </cell>
          <cell r="J146">
            <v>0</v>
          </cell>
          <cell r="K146">
            <v>0.1</v>
          </cell>
          <cell r="L146">
            <v>0</v>
          </cell>
          <cell r="M146">
            <v>0.1</v>
          </cell>
          <cell r="N146">
            <v>0</v>
          </cell>
          <cell r="P146">
            <v>1</v>
          </cell>
        </row>
        <row r="147">
          <cell r="B147">
            <v>12</v>
          </cell>
          <cell r="D147" t="str">
            <v>All Other Insurers</v>
          </cell>
          <cell r="H147">
            <v>0</v>
          </cell>
          <cell r="I147">
            <v>0</v>
          </cell>
          <cell r="J147">
            <v>0</v>
          </cell>
          <cell r="K147">
            <v>0.1</v>
          </cell>
          <cell r="L147">
            <v>0</v>
          </cell>
          <cell r="M147">
            <v>0.1</v>
          </cell>
          <cell r="N147">
            <v>0</v>
          </cell>
          <cell r="P147">
            <v>1</v>
          </cell>
          <cell r="AC147" t="str">
            <v>Domestic affiliates(not in rating group) by rating</v>
          </cell>
          <cell r="AL147" t="str">
            <v>Letters of Credit &amp; Trusts on recoverables by rating</v>
          </cell>
        </row>
        <row r="148">
          <cell r="B148">
            <v>13</v>
          </cell>
          <cell r="D148" t="str">
            <v>Less: Letters of Credit, Trusts</v>
          </cell>
          <cell r="H148">
            <v>0</v>
          </cell>
          <cell r="I148">
            <v>0</v>
          </cell>
          <cell r="J148">
            <v>0</v>
          </cell>
          <cell r="K148">
            <v>9.0000000000000011E-2</v>
          </cell>
          <cell r="L148">
            <v>0</v>
          </cell>
          <cell r="M148">
            <v>9.0000000000000011E-2</v>
          </cell>
          <cell r="N148">
            <v>0</v>
          </cell>
          <cell r="P148">
            <v>1</v>
          </cell>
          <cell r="AC148">
            <v>40543</v>
          </cell>
          <cell r="AL148">
            <v>40543</v>
          </cell>
        </row>
        <row r="149">
          <cell r="B149">
            <v>14</v>
          </cell>
          <cell r="D149" t="str">
            <v>Less: Funds Held by Company</v>
          </cell>
          <cell r="H149">
            <v>0</v>
          </cell>
          <cell r="I149">
            <v>0</v>
          </cell>
          <cell r="J149">
            <v>0</v>
          </cell>
          <cell r="K149">
            <v>0.1</v>
          </cell>
          <cell r="L149">
            <v>0</v>
          </cell>
          <cell r="M149">
            <v>0.1</v>
          </cell>
          <cell r="N149">
            <v>0</v>
          </cell>
          <cell r="P149">
            <v>1</v>
          </cell>
          <cell r="AC149" t="str">
            <v>Rating</v>
          </cell>
          <cell r="AD149" t="str">
            <v>Baseline</v>
          </cell>
          <cell r="AE149" t="str">
            <v>Stress Test Ceded Recovs</v>
          </cell>
          <cell r="AF149" t="str">
            <v>Adjustment</v>
          </cell>
          <cell r="AG149" t="str">
            <v>Total</v>
          </cell>
          <cell r="AH149" t="str">
            <v>ARF</v>
          </cell>
          <cell r="AI149" t="str">
            <v>ARC</v>
          </cell>
          <cell r="AL149" t="str">
            <v>Rating</v>
          </cell>
          <cell r="AM149" t="str">
            <v>Baseline</v>
          </cell>
          <cell r="AN149" t="str">
            <v>Stress Test Ceded Recovs</v>
          </cell>
          <cell r="AO149" t="str">
            <v>Adjustment</v>
          </cell>
          <cell r="AP149" t="str">
            <v>Total</v>
          </cell>
          <cell r="AQ149" t="str">
            <v>ARF</v>
          </cell>
          <cell r="AR149" t="str">
            <v>ARC</v>
          </cell>
        </row>
        <row r="150">
          <cell r="AA150">
            <v>13</v>
          </cell>
          <cell r="AC150" t="str">
            <v>A++</v>
          </cell>
          <cell r="AD150">
            <v>0</v>
          </cell>
          <cell r="AE150">
            <v>0</v>
          </cell>
          <cell r="AF150">
            <v>0</v>
          </cell>
          <cell r="AG150">
            <v>0</v>
          </cell>
          <cell r="AH150">
            <v>0.02</v>
          </cell>
          <cell r="AI150">
            <v>0</v>
          </cell>
          <cell r="AL150" t="str">
            <v>A++</v>
          </cell>
          <cell r="AM150">
            <v>0</v>
          </cell>
          <cell r="AN150">
            <v>0</v>
          </cell>
          <cell r="AO150">
            <v>0</v>
          </cell>
          <cell r="AP150">
            <v>0</v>
          </cell>
          <cell r="AQ150">
            <v>1.8000000000000002E-2</v>
          </cell>
          <cell r="AR150">
            <v>0</v>
          </cell>
        </row>
        <row r="151">
          <cell r="B151">
            <v>15</v>
          </cell>
          <cell r="C151" t="str">
            <v>Net Reinsurance Recoverables</v>
          </cell>
          <cell r="H151">
            <v>0</v>
          </cell>
          <cell r="I151">
            <v>0</v>
          </cell>
          <cell r="J151">
            <v>0</v>
          </cell>
          <cell r="K151">
            <v>0</v>
          </cell>
          <cell r="M151">
            <v>0</v>
          </cell>
          <cell r="N151">
            <v>0</v>
          </cell>
          <cell r="O151" t="str">
            <v>= Credit Risk on recoverables</v>
          </cell>
          <cell r="AA151">
            <v>14</v>
          </cell>
          <cell r="AC151" t="str">
            <v xml:space="preserve">A+ </v>
          </cell>
          <cell r="AD151">
            <v>0</v>
          </cell>
          <cell r="AE151">
            <v>0</v>
          </cell>
          <cell r="AF151">
            <v>0</v>
          </cell>
          <cell r="AG151">
            <v>0</v>
          </cell>
          <cell r="AH151">
            <v>0.04</v>
          </cell>
          <cell r="AI151">
            <v>0</v>
          </cell>
          <cell r="AL151" t="str">
            <v xml:space="preserve">A+ </v>
          </cell>
          <cell r="AM151">
            <v>0</v>
          </cell>
          <cell r="AN151">
            <v>0</v>
          </cell>
          <cell r="AO151">
            <v>0</v>
          </cell>
          <cell r="AP151">
            <v>0</v>
          </cell>
          <cell r="AQ151">
            <v>3.6000000000000004E-2</v>
          </cell>
          <cell r="AR151">
            <v>0</v>
          </cell>
        </row>
        <row r="152">
          <cell r="AA152">
            <v>15</v>
          </cell>
          <cell r="AC152" t="str">
            <v>A</v>
          </cell>
          <cell r="AD152">
            <v>0</v>
          </cell>
          <cell r="AE152">
            <v>0</v>
          </cell>
          <cell r="AF152">
            <v>0</v>
          </cell>
          <cell r="AG152">
            <v>0</v>
          </cell>
          <cell r="AH152">
            <v>0.06</v>
          </cell>
          <cell r="AI152">
            <v>0</v>
          </cell>
          <cell r="AL152" t="str">
            <v>A</v>
          </cell>
          <cell r="AM152">
            <v>0</v>
          </cell>
          <cell r="AN152">
            <v>0</v>
          </cell>
          <cell r="AO152">
            <v>0</v>
          </cell>
          <cell r="AP152">
            <v>0</v>
          </cell>
          <cell r="AQ152">
            <v>5.3999999999999999E-2</v>
          </cell>
          <cell r="AR152">
            <v>0</v>
          </cell>
        </row>
        <row r="153">
          <cell r="B153">
            <v>16</v>
          </cell>
          <cell r="C153" t="str">
            <v>Multiply: Reins Dependence Factor (B)</v>
          </cell>
          <cell r="J153">
            <v>0</v>
          </cell>
          <cell r="K153">
            <v>0</v>
          </cell>
          <cell r="L153">
            <v>1</v>
          </cell>
          <cell r="N153">
            <v>1</v>
          </cell>
          <cell r="AA153">
            <v>16</v>
          </cell>
          <cell r="AC153" t="str">
            <v>A-</v>
          </cell>
          <cell r="AD153">
            <v>0</v>
          </cell>
          <cell r="AE153">
            <v>0</v>
          </cell>
          <cell r="AF153">
            <v>0</v>
          </cell>
          <cell r="AG153">
            <v>0</v>
          </cell>
          <cell r="AH153">
            <v>0.1</v>
          </cell>
          <cell r="AI153">
            <v>0</v>
          </cell>
          <cell r="AL153" t="str">
            <v>A-</v>
          </cell>
          <cell r="AM153">
            <v>0</v>
          </cell>
          <cell r="AN153">
            <v>0</v>
          </cell>
          <cell r="AO153">
            <v>0</v>
          </cell>
          <cell r="AP153">
            <v>0</v>
          </cell>
          <cell r="AQ153">
            <v>9.0000000000000011E-2</v>
          </cell>
          <cell r="AR153">
            <v>0</v>
          </cell>
        </row>
        <row r="154">
          <cell r="B154">
            <v>17</v>
          </cell>
          <cell r="E154" t="str">
            <v xml:space="preserve">   Adjustment to Reins Dependence Factor</v>
          </cell>
          <cell r="N154">
            <v>0</v>
          </cell>
          <cell r="AA154">
            <v>17</v>
          </cell>
          <cell r="AC154" t="str">
            <v>B++</v>
          </cell>
          <cell r="AD154">
            <v>0</v>
          </cell>
          <cell r="AE154">
            <v>0</v>
          </cell>
          <cell r="AF154">
            <v>0</v>
          </cell>
          <cell r="AG154">
            <v>0</v>
          </cell>
          <cell r="AH154">
            <v>0.15</v>
          </cell>
          <cell r="AI154">
            <v>0</v>
          </cell>
          <cell r="AL154" t="str">
            <v>B++</v>
          </cell>
          <cell r="AM154">
            <v>0</v>
          </cell>
          <cell r="AN154">
            <v>0</v>
          </cell>
          <cell r="AO154">
            <v>0</v>
          </cell>
          <cell r="AP154">
            <v>0</v>
          </cell>
          <cell r="AQ154">
            <v>0.13500000000000001</v>
          </cell>
          <cell r="AR154">
            <v>0</v>
          </cell>
        </row>
        <row r="155">
          <cell r="B155">
            <v>18</v>
          </cell>
          <cell r="D155" t="str">
            <v>Adjustment for 1% minimum dispute risk on Non Afilliated Recoverables</v>
          </cell>
          <cell r="N155">
            <v>0</v>
          </cell>
          <cell r="AA155">
            <v>18</v>
          </cell>
          <cell r="AC155" t="str">
            <v xml:space="preserve">B+ </v>
          </cell>
          <cell r="AD155">
            <v>0</v>
          </cell>
          <cell r="AE155">
            <v>0</v>
          </cell>
          <cell r="AF155">
            <v>0</v>
          </cell>
          <cell r="AG155">
            <v>0</v>
          </cell>
          <cell r="AH155">
            <v>0.2</v>
          </cell>
          <cell r="AI155">
            <v>0</v>
          </cell>
          <cell r="AL155" t="str">
            <v xml:space="preserve">B+ </v>
          </cell>
          <cell r="AM155">
            <v>0</v>
          </cell>
          <cell r="AN155">
            <v>0</v>
          </cell>
          <cell r="AO155">
            <v>0</v>
          </cell>
          <cell r="AP155">
            <v>0</v>
          </cell>
          <cell r="AQ155">
            <v>0.18000000000000002</v>
          </cell>
          <cell r="AR155">
            <v>0</v>
          </cell>
        </row>
        <row r="156">
          <cell r="B156">
            <v>19</v>
          </cell>
          <cell r="C156" t="str">
            <v>Adj. Net Reins Recoverables</v>
          </cell>
          <cell r="H156">
            <v>0</v>
          </cell>
          <cell r="I156">
            <v>0</v>
          </cell>
          <cell r="J156">
            <v>0</v>
          </cell>
          <cell r="M156">
            <v>0</v>
          </cell>
          <cell r="N156">
            <v>0</v>
          </cell>
          <cell r="O156" t="str">
            <v>= Credit Risk &amp; Dispute Risk on recoverables</v>
          </cell>
          <cell r="AA156">
            <v>19</v>
          </cell>
          <cell r="AC156" t="str">
            <v>B</v>
          </cell>
          <cell r="AD156">
            <v>0</v>
          </cell>
          <cell r="AE156">
            <v>0</v>
          </cell>
          <cell r="AF156">
            <v>0</v>
          </cell>
          <cell r="AG156">
            <v>0</v>
          </cell>
          <cell r="AH156">
            <v>0.3</v>
          </cell>
          <cell r="AI156">
            <v>0</v>
          </cell>
          <cell r="AL156" t="str">
            <v>B</v>
          </cell>
          <cell r="AM156">
            <v>0</v>
          </cell>
          <cell r="AN156">
            <v>0</v>
          </cell>
          <cell r="AO156">
            <v>0</v>
          </cell>
          <cell r="AP156">
            <v>0</v>
          </cell>
          <cell r="AQ156">
            <v>0.27</v>
          </cell>
          <cell r="AR156">
            <v>0</v>
          </cell>
        </row>
        <row r="157">
          <cell r="AA157">
            <v>20</v>
          </cell>
          <cell r="AC157" t="str">
            <v>B-</v>
          </cell>
          <cell r="AD157">
            <v>0</v>
          </cell>
          <cell r="AE157">
            <v>0</v>
          </cell>
          <cell r="AF157">
            <v>0</v>
          </cell>
          <cell r="AG157">
            <v>0</v>
          </cell>
          <cell r="AH157">
            <v>0.4</v>
          </cell>
          <cell r="AI157">
            <v>0</v>
          </cell>
          <cell r="AL157" t="str">
            <v>B-</v>
          </cell>
          <cell r="AM157">
            <v>0</v>
          </cell>
          <cell r="AN157">
            <v>0</v>
          </cell>
          <cell r="AO157">
            <v>0</v>
          </cell>
          <cell r="AP157">
            <v>0</v>
          </cell>
          <cell r="AQ157">
            <v>0.36000000000000004</v>
          </cell>
          <cell r="AR157">
            <v>0</v>
          </cell>
        </row>
        <row r="158">
          <cell r="C158" t="str">
            <v>All Other Recoverables</v>
          </cell>
          <cell r="AA158">
            <v>21</v>
          </cell>
          <cell r="AC158" t="str">
            <v>&lt;= C++</v>
          </cell>
          <cell r="AD158">
            <v>0</v>
          </cell>
          <cell r="AE158">
            <v>0</v>
          </cell>
          <cell r="AF158">
            <v>0</v>
          </cell>
          <cell r="AG158">
            <v>0</v>
          </cell>
          <cell r="AH158">
            <v>1</v>
          </cell>
          <cell r="AI158">
            <v>0</v>
          </cell>
          <cell r="AL158" t="str">
            <v>&lt;= C++</v>
          </cell>
          <cell r="AM158">
            <v>0</v>
          </cell>
          <cell r="AN158">
            <v>0</v>
          </cell>
          <cell r="AO158">
            <v>0</v>
          </cell>
          <cell r="AP158">
            <v>0</v>
          </cell>
          <cell r="AQ158">
            <v>0.9</v>
          </cell>
          <cell r="AR158">
            <v>0</v>
          </cell>
        </row>
        <row r="159">
          <cell r="B159">
            <v>20</v>
          </cell>
          <cell r="D159" t="str">
            <v>Funds Held by Reinsured Cos.</v>
          </cell>
          <cell r="H159">
            <v>0</v>
          </cell>
          <cell r="I159">
            <v>0</v>
          </cell>
          <cell r="J159">
            <v>0</v>
          </cell>
          <cell r="K159">
            <v>0.05</v>
          </cell>
          <cell r="L159">
            <v>0</v>
          </cell>
          <cell r="M159">
            <v>0.05</v>
          </cell>
          <cell r="N159">
            <v>0</v>
          </cell>
          <cell r="AA159">
            <v>22</v>
          </cell>
          <cell r="AC159" t="str">
            <v>Non Rated</v>
          </cell>
          <cell r="AD159">
            <v>0</v>
          </cell>
          <cell r="AE159">
            <v>0</v>
          </cell>
          <cell r="AF159">
            <v>0</v>
          </cell>
          <cell r="AG159">
            <v>0</v>
          </cell>
          <cell r="AH159">
            <v>1</v>
          </cell>
          <cell r="AI159">
            <v>0</v>
          </cell>
          <cell r="AL159" t="str">
            <v>Non Rated</v>
          </cell>
          <cell r="AM159">
            <v>0</v>
          </cell>
          <cell r="AN159">
            <v>0</v>
          </cell>
          <cell r="AO159">
            <v>0</v>
          </cell>
          <cell r="AP159">
            <v>0</v>
          </cell>
          <cell r="AQ159">
            <v>0.9</v>
          </cell>
          <cell r="AR159">
            <v>0</v>
          </cell>
        </row>
        <row r="160">
          <cell r="B160">
            <v>21</v>
          </cell>
          <cell r="D160" t="str">
            <v>Bills Recoverable</v>
          </cell>
          <cell r="H160">
            <v>0</v>
          </cell>
          <cell r="I160">
            <v>0</v>
          </cell>
          <cell r="J160">
            <v>0</v>
          </cell>
          <cell r="K160">
            <v>0.05</v>
          </cell>
          <cell r="L160">
            <v>0</v>
          </cell>
          <cell r="M160">
            <v>0.05</v>
          </cell>
          <cell r="N160">
            <v>0</v>
          </cell>
          <cell r="AA160">
            <v>23</v>
          </cell>
          <cell r="AB160" t="str">
            <v>No Breakout Available</v>
          </cell>
          <cell r="AD160">
            <v>0</v>
          </cell>
          <cell r="AE160">
            <v>0</v>
          </cell>
          <cell r="AF160">
            <v>0</v>
          </cell>
          <cell r="AG160">
            <v>0</v>
          </cell>
          <cell r="AH160">
            <v>0.1</v>
          </cell>
          <cell r="AI160">
            <v>0</v>
          </cell>
          <cell r="AK160" t="str">
            <v>No Breakout Available</v>
          </cell>
          <cell r="AM160">
            <v>0</v>
          </cell>
          <cell r="AN160">
            <v>0</v>
          </cell>
          <cell r="AO160">
            <v>0</v>
          </cell>
          <cell r="AP160">
            <v>0</v>
          </cell>
          <cell r="AQ160">
            <v>9.0000000000000011E-2</v>
          </cell>
          <cell r="AR160">
            <v>0</v>
          </cell>
        </row>
        <row r="161">
          <cell r="B161">
            <v>22</v>
          </cell>
          <cell r="D161" t="str">
            <v>Income Tax Recoverables</v>
          </cell>
          <cell r="H161">
            <v>0</v>
          </cell>
          <cell r="I161">
            <v>0</v>
          </cell>
          <cell r="J161">
            <v>0</v>
          </cell>
          <cell r="K161">
            <v>0.05</v>
          </cell>
          <cell r="L161">
            <v>0</v>
          </cell>
          <cell r="M161">
            <v>0.05</v>
          </cell>
          <cell r="N161">
            <v>0</v>
          </cell>
          <cell r="AA161">
            <v>24</v>
          </cell>
          <cell r="AC161" t="str">
            <v>Total</v>
          </cell>
          <cell r="AD161">
            <v>0</v>
          </cell>
          <cell r="AE161">
            <v>0</v>
          </cell>
          <cell r="AF161">
            <v>0</v>
          </cell>
          <cell r="AG161">
            <v>0</v>
          </cell>
          <cell r="AH161">
            <v>0</v>
          </cell>
          <cell r="AI161">
            <v>0</v>
          </cell>
          <cell r="AL161" t="str">
            <v>Total</v>
          </cell>
          <cell r="AM161">
            <v>0</v>
          </cell>
          <cell r="AN161">
            <v>0</v>
          </cell>
          <cell r="AO161">
            <v>0</v>
          </cell>
          <cell r="AP161">
            <v>0</v>
          </cell>
          <cell r="AQ161">
            <v>0</v>
          </cell>
          <cell r="AR161">
            <v>0</v>
          </cell>
        </row>
        <row r="162">
          <cell r="B162">
            <v>23</v>
          </cell>
          <cell r="D162" t="str">
            <v>Accrued Investment Income</v>
          </cell>
          <cell r="H162">
            <v>0</v>
          </cell>
          <cell r="I162">
            <v>0</v>
          </cell>
          <cell r="J162">
            <v>0</v>
          </cell>
          <cell r="K162">
            <v>2.5000000000000001E-2</v>
          </cell>
          <cell r="L162">
            <v>0</v>
          </cell>
          <cell r="M162">
            <v>2.5000000000000001E-2</v>
          </cell>
          <cell r="N162">
            <v>0</v>
          </cell>
        </row>
        <row r="163">
          <cell r="B163">
            <v>24</v>
          </cell>
          <cell r="D163" t="str">
            <v>Receivable from Affiliates</v>
          </cell>
          <cell r="H163">
            <v>0</v>
          </cell>
          <cell r="I163">
            <v>0</v>
          </cell>
          <cell r="J163">
            <v>0</v>
          </cell>
          <cell r="K163">
            <v>0.05</v>
          </cell>
          <cell r="L163">
            <v>0</v>
          </cell>
          <cell r="M163">
            <v>0.05</v>
          </cell>
          <cell r="N163">
            <v>0</v>
          </cell>
        </row>
        <row r="164">
          <cell r="B164">
            <v>25</v>
          </cell>
          <cell r="D164" t="str">
            <v>Equity in Pools/Assoc.</v>
          </cell>
          <cell r="H164">
            <v>0</v>
          </cell>
          <cell r="I164">
            <v>0</v>
          </cell>
          <cell r="J164">
            <v>0</v>
          </cell>
          <cell r="K164">
            <v>0.05</v>
          </cell>
          <cell r="L164">
            <v>0</v>
          </cell>
          <cell r="M164">
            <v>0.05</v>
          </cell>
          <cell r="N164">
            <v>0</v>
          </cell>
          <cell r="AC164" t="str">
            <v>Pools &amp; Associations by rating</v>
          </cell>
          <cell r="AL164" t="str">
            <v>Recoverables held internally; by rating of the ins. co. whose funds are being held</v>
          </cell>
        </row>
        <row r="165">
          <cell r="B165">
            <v>26</v>
          </cell>
          <cell r="D165" t="str">
            <v>Uninsured A &amp; H Plans</v>
          </cell>
          <cell r="H165">
            <v>0</v>
          </cell>
          <cell r="I165">
            <v>0</v>
          </cell>
          <cell r="J165">
            <v>0</v>
          </cell>
          <cell r="K165">
            <v>0.05</v>
          </cell>
          <cell r="L165">
            <v>0</v>
          </cell>
          <cell r="M165">
            <v>0.05</v>
          </cell>
          <cell r="N165">
            <v>0</v>
          </cell>
          <cell r="AC165">
            <v>40543</v>
          </cell>
          <cell r="AL165">
            <v>40543</v>
          </cell>
        </row>
        <row r="166">
          <cell r="B166">
            <v>27</v>
          </cell>
          <cell r="D166" t="str">
            <v>Others</v>
          </cell>
          <cell r="H166">
            <v>0</v>
          </cell>
          <cell r="I166">
            <v>0</v>
          </cell>
          <cell r="J166">
            <v>0</v>
          </cell>
          <cell r="K166">
            <v>0.05</v>
          </cell>
          <cell r="L166">
            <v>0</v>
          </cell>
          <cell r="M166">
            <v>0.05</v>
          </cell>
          <cell r="N166">
            <v>0</v>
          </cell>
          <cell r="AC166" t="str">
            <v>Rating</v>
          </cell>
          <cell r="AD166" t="str">
            <v>Baseline</v>
          </cell>
          <cell r="AE166" t="str">
            <v>Stress Test Ceded Recovs</v>
          </cell>
          <cell r="AF166" t="str">
            <v>Adjustment</v>
          </cell>
          <cell r="AG166" t="str">
            <v>Total</v>
          </cell>
          <cell r="AH166" t="str">
            <v>ARF</v>
          </cell>
          <cell r="AI166" t="str">
            <v>ARC</v>
          </cell>
          <cell r="AL166" t="str">
            <v>Rating</v>
          </cell>
          <cell r="AM166" t="str">
            <v>Baseline</v>
          </cell>
          <cell r="AN166" t="str">
            <v>Stress Test Ceded Recovs</v>
          </cell>
          <cell r="AO166" t="str">
            <v>Adjustment</v>
          </cell>
          <cell r="AP166" t="str">
            <v>Total</v>
          </cell>
          <cell r="AQ166" t="str">
            <v>ARF</v>
          </cell>
          <cell r="AR166" t="str">
            <v>ARC</v>
          </cell>
        </row>
        <row r="167">
          <cell r="B167">
            <v>28</v>
          </cell>
          <cell r="E167" t="str">
            <v>Other Receivables</v>
          </cell>
          <cell r="H167">
            <v>0</v>
          </cell>
          <cell r="I167">
            <v>0</v>
          </cell>
          <cell r="J167">
            <v>0</v>
          </cell>
          <cell r="K167">
            <v>0</v>
          </cell>
          <cell r="M167">
            <v>0</v>
          </cell>
          <cell r="N167">
            <v>0</v>
          </cell>
          <cell r="AA167">
            <v>25</v>
          </cell>
          <cell r="AC167" t="str">
            <v>A++</v>
          </cell>
          <cell r="AD167">
            <v>0</v>
          </cell>
          <cell r="AE167">
            <v>0</v>
          </cell>
          <cell r="AF167">
            <v>0</v>
          </cell>
          <cell r="AG167">
            <v>0</v>
          </cell>
          <cell r="AH167">
            <v>0.02</v>
          </cell>
          <cell r="AI167">
            <v>0</v>
          </cell>
          <cell r="AL167" t="str">
            <v>A++</v>
          </cell>
          <cell r="AM167">
            <v>0</v>
          </cell>
          <cell r="AN167">
            <v>0</v>
          </cell>
          <cell r="AO167">
            <v>0</v>
          </cell>
          <cell r="AP167">
            <v>0</v>
          </cell>
          <cell r="AQ167">
            <v>0.02</v>
          </cell>
          <cell r="AR167">
            <v>0</v>
          </cell>
        </row>
        <row r="168">
          <cell r="J168" t="str">
            <v xml:space="preserve"> </v>
          </cell>
          <cell r="AA168">
            <v>26</v>
          </cell>
          <cell r="AC168" t="str">
            <v xml:space="preserve">A+ </v>
          </cell>
          <cell r="AD168">
            <v>0</v>
          </cell>
          <cell r="AE168">
            <v>0</v>
          </cell>
          <cell r="AF168">
            <v>0</v>
          </cell>
          <cell r="AG168">
            <v>0</v>
          </cell>
          <cell r="AH168">
            <v>0.04</v>
          </cell>
          <cell r="AI168">
            <v>0</v>
          </cell>
          <cell r="AL168" t="str">
            <v xml:space="preserve">A+ </v>
          </cell>
          <cell r="AM168">
            <v>0</v>
          </cell>
          <cell r="AN168">
            <v>0</v>
          </cell>
          <cell r="AO168">
            <v>0</v>
          </cell>
          <cell r="AP168">
            <v>0</v>
          </cell>
          <cell r="AQ168">
            <v>0.04</v>
          </cell>
          <cell r="AR168">
            <v>0</v>
          </cell>
        </row>
        <row r="169">
          <cell r="B169">
            <v>29</v>
          </cell>
          <cell r="C169" t="str">
            <v>Company Totals (Credit Risk)</v>
          </cell>
          <cell r="H169">
            <v>0</v>
          </cell>
          <cell r="I169">
            <v>0</v>
          </cell>
          <cell r="J169">
            <v>0</v>
          </cell>
          <cell r="K169">
            <v>0</v>
          </cell>
          <cell r="N169">
            <v>0</v>
          </cell>
          <cell r="O169" t="str">
            <v xml:space="preserve"> =(B4)</v>
          </cell>
          <cell r="AA169">
            <v>27</v>
          </cell>
          <cell r="AC169" t="str">
            <v>A</v>
          </cell>
          <cell r="AD169">
            <v>0</v>
          </cell>
          <cell r="AE169">
            <v>0</v>
          </cell>
          <cell r="AF169">
            <v>0</v>
          </cell>
          <cell r="AG169">
            <v>0</v>
          </cell>
          <cell r="AH169">
            <v>0.06</v>
          </cell>
          <cell r="AI169">
            <v>0</v>
          </cell>
          <cell r="AL169" t="str">
            <v>A</v>
          </cell>
          <cell r="AM169">
            <v>0</v>
          </cell>
          <cell r="AN169">
            <v>0</v>
          </cell>
          <cell r="AO169">
            <v>0</v>
          </cell>
          <cell r="AP169">
            <v>0</v>
          </cell>
          <cell r="AQ169">
            <v>0.06</v>
          </cell>
          <cell r="AR169">
            <v>0</v>
          </cell>
        </row>
        <row r="170">
          <cell r="B170">
            <v>30</v>
          </cell>
          <cell r="C170" t="str">
            <v>Company Totals (Investment Risk)</v>
          </cell>
          <cell r="J170">
            <v>0</v>
          </cell>
          <cell r="K170">
            <v>0</v>
          </cell>
          <cell r="N170">
            <v>0</v>
          </cell>
          <cell r="AA170">
            <v>28</v>
          </cell>
          <cell r="AC170" t="str">
            <v>A-</v>
          </cell>
          <cell r="AD170">
            <v>0</v>
          </cell>
          <cell r="AE170">
            <v>0</v>
          </cell>
          <cell r="AF170">
            <v>0</v>
          </cell>
          <cell r="AG170">
            <v>0</v>
          </cell>
          <cell r="AH170">
            <v>0.1</v>
          </cell>
          <cell r="AI170">
            <v>0</v>
          </cell>
          <cell r="AL170" t="str">
            <v>A-</v>
          </cell>
          <cell r="AM170">
            <v>0</v>
          </cell>
          <cell r="AN170">
            <v>0</v>
          </cell>
          <cell r="AO170">
            <v>0</v>
          </cell>
          <cell r="AP170">
            <v>0</v>
          </cell>
          <cell r="AQ170">
            <v>0.1</v>
          </cell>
          <cell r="AR170">
            <v>0</v>
          </cell>
        </row>
        <row r="171">
          <cell r="B171">
            <v>31</v>
          </cell>
          <cell r="C171" t="str">
            <v>Company Totals (Asset Risk)</v>
          </cell>
          <cell r="J171">
            <v>0</v>
          </cell>
          <cell r="K171">
            <v>0</v>
          </cell>
          <cell r="N171">
            <v>0</v>
          </cell>
          <cell r="AA171">
            <v>29</v>
          </cell>
          <cell r="AC171" t="str">
            <v>B++</v>
          </cell>
          <cell r="AD171">
            <v>0</v>
          </cell>
          <cell r="AE171">
            <v>0</v>
          </cell>
          <cell r="AF171">
            <v>0</v>
          </cell>
          <cell r="AG171">
            <v>0</v>
          </cell>
          <cell r="AH171">
            <v>0.15</v>
          </cell>
          <cell r="AI171">
            <v>0</v>
          </cell>
          <cell r="AL171" t="str">
            <v>B++</v>
          </cell>
          <cell r="AM171">
            <v>0</v>
          </cell>
          <cell r="AN171">
            <v>0</v>
          </cell>
          <cell r="AO171">
            <v>0</v>
          </cell>
          <cell r="AP171">
            <v>0</v>
          </cell>
          <cell r="AQ171">
            <v>0.15</v>
          </cell>
          <cell r="AR171">
            <v>0</v>
          </cell>
        </row>
        <row r="172">
          <cell r="C172" t="str">
            <v>Notes:</v>
          </cell>
          <cell r="AA172">
            <v>30</v>
          </cell>
          <cell r="AC172" t="str">
            <v xml:space="preserve">B+ </v>
          </cell>
          <cell r="AD172">
            <v>0</v>
          </cell>
          <cell r="AE172">
            <v>0</v>
          </cell>
          <cell r="AF172">
            <v>0</v>
          </cell>
          <cell r="AG172">
            <v>0</v>
          </cell>
          <cell r="AH172">
            <v>0.2</v>
          </cell>
          <cell r="AI172">
            <v>0</v>
          </cell>
          <cell r="AL172" t="str">
            <v xml:space="preserve">B+ </v>
          </cell>
          <cell r="AM172">
            <v>0</v>
          </cell>
          <cell r="AN172">
            <v>0</v>
          </cell>
          <cell r="AO172">
            <v>0</v>
          </cell>
          <cell r="AP172">
            <v>0</v>
          </cell>
          <cell r="AQ172">
            <v>0.2</v>
          </cell>
          <cell r="AR172">
            <v>0</v>
          </cell>
        </row>
        <row r="173">
          <cell r="C173" t="str">
            <v>(A) - Includes ceded paid, unpaid, IBNR, and unearned premium recoverables.</v>
          </cell>
          <cell r="AA173">
            <v>31</v>
          </cell>
          <cell r="AC173" t="str">
            <v>B</v>
          </cell>
          <cell r="AD173">
            <v>0</v>
          </cell>
          <cell r="AE173">
            <v>0</v>
          </cell>
          <cell r="AF173">
            <v>0</v>
          </cell>
          <cell r="AG173">
            <v>0</v>
          </cell>
          <cell r="AH173">
            <v>0.3</v>
          </cell>
          <cell r="AI173">
            <v>0</v>
          </cell>
          <cell r="AL173" t="str">
            <v>B</v>
          </cell>
          <cell r="AM173">
            <v>0</v>
          </cell>
          <cell r="AN173">
            <v>0</v>
          </cell>
          <cell r="AO173">
            <v>0</v>
          </cell>
          <cell r="AP173">
            <v>0</v>
          </cell>
          <cell r="AQ173">
            <v>0.3</v>
          </cell>
          <cell r="AR173">
            <v>0</v>
          </cell>
        </row>
        <row r="174">
          <cell r="C174" t="str">
            <v>(B) - Excessive reinsurance dependence:</v>
          </cell>
          <cell r="AA174">
            <v>32</v>
          </cell>
          <cell r="AC174" t="str">
            <v>B-</v>
          </cell>
          <cell r="AD174">
            <v>0</v>
          </cell>
          <cell r="AE174">
            <v>0</v>
          </cell>
          <cell r="AF174">
            <v>0</v>
          </cell>
          <cell r="AG174">
            <v>0</v>
          </cell>
          <cell r="AH174">
            <v>0.4</v>
          </cell>
          <cell r="AI174">
            <v>0</v>
          </cell>
          <cell r="AL174" t="str">
            <v>B-</v>
          </cell>
          <cell r="AM174">
            <v>0</v>
          </cell>
          <cell r="AN174">
            <v>0</v>
          </cell>
          <cell r="AO174">
            <v>0</v>
          </cell>
          <cell r="AP174">
            <v>0</v>
          </cell>
          <cell r="AQ174">
            <v>0.4</v>
          </cell>
          <cell r="AR174">
            <v>0</v>
          </cell>
        </row>
        <row r="175">
          <cell r="C175" t="str">
            <v xml:space="preserve">[C] -  To be used for non-consolidated statements or consolidated statements reporting domestic companies(affiliates), not included in the consolidated statement. </v>
          </cell>
          <cell r="AA175">
            <v>33</v>
          </cell>
          <cell r="AC175" t="str">
            <v>&lt;= C++</v>
          </cell>
          <cell r="AD175">
            <v>0</v>
          </cell>
          <cell r="AE175">
            <v>0</v>
          </cell>
          <cell r="AF175">
            <v>0</v>
          </cell>
          <cell r="AG175">
            <v>0</v>
          </cell>
          <cell r="AH175">
            <v>1</v>
          </cell>
          <cell r="AI175">
            <v>0</v>
          </cell>
          <cell r="AL175" t="str">
            <v>&lt;= C++</v>
          </cell>
          <cell r="AM175">
            <v>0</v>
          </cell>
          <cell r="AN175">
            <v>0</v>
          </cell>
          <cell r="AO175">
            <v>0</v>
          </cell>
          <cell r="AP175">
            <v>0</v>
          </cell>
          <cell r="AQ175">
            <v>1</v>
          </cell>
          <cell r="AR175">
            <v>0</v>
          </cell>
        </row>
        <row r="176">
          <cell r="J176" t="str">
            <v>Non-Aff. Reins</v>
          </cell>
          <cell r="AA176">
            <v>34</v>
          </cell>
          <cell r="AC176" t="str">
            <v>Non Rated</v>
          </cell>
          <cell r="AD176">
            <v>0</v>
          </cell>
          <cell r="AE176">
            <v>0</v>
          </cell>
          <cell r="AF176">
            <v>0</v>
          </cell>
          <cell r="AG176">
            <v>0</v>
          </cell>
          <cell r="AH176">
            <v>1</v>
          </cell>
          <cell r="AI176">
            <v>0</v>
          </cell>
          <cell r="AL176" t="str">
            <v>Non Rated</v>
          </cell>
          <cell r="AM176">
            <v>0</v>
          </cell>
          <cell r="AN176">
            <v>0</v>
          </cell>
          <cell r="AO176">
            <v>0</v>
          </cell>
          <cell r="AP176">
            <v>0</v>
          </cell>
          <cell r="AQ176">
            <v>1</v>
          </cell>
          <cell r="AR176">
            <v>0</v>
          </cell>
        </row>
        <row r="177">
          <cell r="J177" t="str">
            <v>Recov./PHS</v>
          </cell>
          <cell r="AA177">
            <v>35</v>
          </cell>
          <cell r="AB177" t="str">
            <v>No Breakout Available</v>
          </cell>
          <cell r="AD177">
            <v>0</v>
          </cell>
          <cell r="AE177">
            <v>0</v>
          </cell>
          <cell r="AF177">
            <v>0</v>
          </cell>
          <cell r="AG177">
            <v>0</v>
          </cell>
          <cell r="AH177">
            <v>0.1</v>
          </cell>
          <cell r="AI177">
            <v>0</v>
          </cell>
          <cell r="AK177" t="str">
            <v>No Breakout Available</v>
          </cell>
          <cell r="AM177">
            <v>0</v>
          </cell>
          <cell r="AN177">
            <v>0</v>
          </cell>
          <cell r="AO177">
            <v>0</v>
          </cell>
          <cell r="AP177">
            <v>0</v>
          </cell>
          <cell r="AQ177">
            <v>0.1</v>
          </cell>
          <cell r="AR177">
            <v>0</v>
          </cell>
        </row>
        <row r="178">
          <cell r="B178">
            <v>32</v>
          </cell>
          <cell r="I178" t="str">
            <v>Company</v>
          </cell>
          <cell r="J178">
            <v>0</v>
          </cell>
          <cell r="AA178">
            <v>36</v>
          </cell>
          <cell r="AC178" t="str">
            <v>Total</v>
          </cell>
          <cell r="AD178">
            <v>0</v>
          </cell>
          <cell r="AE178">
            <v>0</v>
          </cell>
          <cell r="AF178">
            <v>0</v>
          </cell>
          <cell r="AG178">
            <v>0</v>
          </cell>
          <cell r="AH178">
            <v>0</v>
          </cell>
          <cell r="AI178">
            <v>0</v>
          </cell>
          <cell r="AL178" t="str">
            <v>Total</v>
          </cell>
          <cell r="AM178">
            <v>0</v>
          </cell>
          <cell r="AN178">
            <v>0</v>
          </cell>
          <cell r="AO178">
            <v>0</v>
          </cell>
          <cell r="AP178">
            <v>0</v>
          </cell>
          <cell r="AQ178">
            <v>0</v>
          </cell>
          <cell r="AR178">
            <v>0</v>
          </cell>
        </row>
        <row r="179">
          <cell r="B179">
            <v>33</v>
          </cell>
          <cell r="I179" t="str">
            <v>Industry</v>
          </cell>
          <cell r="J179">
            <v>0</v>
          </cell>
        </row>
        <row r="180">
          <cell r="B180">
            <v>34</v>
          </cell>
          <cell r="I180" t="str">
            <v>Excess</v>
          </cell>
          <cell r="J180">
            <v>0</v>
          </cell>
          <cell r="AA180">
            <v>37</v>
          </cell>
          <cell r="AE180" t="str">
            <v>Percentage of recoverables ceded under stress test:</v>
          </cell>
          <cell r="AF180">
            <v>0.4</v>
          </cell>
        </row>
        <row r="181">
          <cell r="B181">
            <v>35</v>
          </cell>
          <cell r="H181" t="str">
            <v>Total Ceded Leverage Ratio</v>
          </cell>
          <cell r="J181">
            <v>0</v>
          </cell>
          <cell r="AA181">
            <v>38</v>
          </cell>
          <cell r="AE181" t="str">
            <v>Amount of recovs ceded under stress test:</v>
          </cell>
          <cell r="AF181">
            <v>0</v>
          </cell>
          <cell r="AG181" t="str">
            <v>analysis type = standard</v>
          </cell>
        </row>
        <row r="186">
          <cell r="B186" t="str">
            <v>Company Name:</v>
          </cell>
          <cell r="F186" t="str">
            <v>XYZ Sample</v>
          </cell>
          <cell r="J186" t="str">
            <v>Currency:</v>
          </cell>
          <cell r="K186" t="str">
            <v>Euros</v>
          </cell>
          <cell r="P186" t="str">
            <v>Page 28</v>
          </cell>
        </row>
        <row r="187">
          <cell r="B187" t="str">
            <v>AMB Number:</v>
          </cell>
          <cell r="F187" t="str">
            <v>99999</v>
          </cell>
          <cell r="J187" t="str">
            <v>Denomination:</v>
          </cell>
          <cell r="K187" t="str">
            <v>(000)s</v>
          </cell>
        </row>
        <row r="188">
          <cell r="B188" t="str">
            <v>Analyst:</v>
          </cell>
          <cell r="F188" t="str">
            <v xml:space="preserve"> </v>
          </cell>
        </row>
        <row r="189">
          <cell r="B189" t="str">
            <v>analysis type = standard</v>
          </cell>
          <cell r="K189" t="str">
            <v>CREDIT RISK</v>
          </cell>
          <cell r="AC189" t="str">
            <v>Reinsurance Recoverables</v>
          </cell>
          <cell r="AL189" t="str">
            <v>Reinsurance Recoverables</v>
          </cell>
          <cell r="AR189" t="str">
            <v>Page 28 Breakout</v>
          </cell>
        </row>
        <row r="190">
          <cell r="H190">
            <v>40908</v>
          </cell>
          <cell r="AC190" t="str">
            <v>Foreign affiliates by rating</v>
          </cell>
          <cell r="AG190" t="str">
            <v>Euros</v>
          </cell>
          <cell r="AL190" t="str">
            <v>All Other Insurers by rating</v>
          </cell>
          <cell r="AP190" t="str">
            <v>Euros</v>
          </cell>
        </row>
        <row r="191">
          <cell r="K191" t="str">
            <v>Baseline</v>
          </cell>
          <cell r="L191" t="str">
            <v>Adjustment</v>
          </cell>
          <cell r="M191" t="str">
            <v>Total</v>
          </cell>
          <cell r="AC191">
            <v>40908</v>
          </cell>
          <cell r="AL191">
            <v>40908</v>
          </cell>
        </row>
        <row r="192">
          <cell r="C192" t="str">
            <v>Agents' Balances</v>
          </cell>
          <cell r="H192" t="str">
            <v>Baseline</v>
          </cell>
          <cell r="I192" t="str">
            <v>Adjustments</v>
          </cell>
          <cell r="J192" t="str">
            <v>Total</v>
          </cell>
          <cell r="K192" t="str">
            <v>Asset Risk Factor (%)</v>
          </cell>
          <cell r="L192" t="str">
            <v>to Asset Risk Factor (%)</v>
          </cell>
          <cell r="M192" t="str">
            <v>Asset Risk Factor</v>
          </cell>
          <cell r="N192" t="str">
            <v>Adjusted Required Capital</v>
          </cell>
          <cell r="O192" t="str">
            <v>Explanation of Adjustments</v>
          </cell>
          <cell r="AC192" t="str">
            <v>Rating</v>
          </cell>
          <cell r="AD192" t="str">
            <v>Baseline</v>
          </cell>
          <cell r="AE192" t="str">
            <v>Stress Test Ceded Recovs</v>
          </cell>
          <cell r="AF192" t="str">
            <v>Adjustment</v>
          </cell>
          <cell r="AG192" t="str">
            <v>Total</v>
          </cell>
          <cell r="AH192" t="str">
            <v>Asset Risk Factor</v>
          </cell>
          <cell r="AI192" t="str">
            <v>Adjusted Required Capital</v>
          </cell>
          <cell r="AL192" t="str">
            <v>Rating</v>
          </cell>
          <cell r="AM192" t="str">
            <v>Baseline</v>
          </cell>
          <cell r="AN192" t="str">
            <v>Stress Test Ceded Recovs</v>
          </cell>
          <cell r="AO192" t="str">
            <v>Adjustment</v>
          </cell>
          <cell r="AP192" t="str">
            <v>Total</v>
          </cell>
          <cell r="AQ192" t="str">
            <v>Asset Risk Factor</v>
          </cell>
          <cell r="AR192" t="str">
            <v>Adjusted Required Capital</v>
          </cell>
        </row>
        <row r="193">
          <cell r="B193">
            <v>1</v>
          </cell>
          <cell r="D193" t="str">
            <v>In Course of Collection</v>
          </cell>
          <cell r="H193">
            <v>0</v>
          </cell>
          <cell r="I193">
            <v>0</v>
          </cell>
          <cell r="J193">
            <v>0</v>
          </cell>
          <cell r="K193">
            <v>0.05</v>
          </cell>
          <cell r="L193">
            <v>0</v>
          </cell>
          <cell r="M193">
            <v>0.05</v>
          </cell>
          <cell r="N193">
            <v>0</v>
          </cell>
          <cell r="AA193">
            <v>1</v>
          </cell>
          <cell r="AC193" t="str">
            <v>A++</v>
          </cell>
          <cell r="AD193">
            <v>0</v>
          </cell>
          <cell r="AE193">
            <v>0</v>
          </cell>
          <cell r="AF193">
            <v>0</v>
          </cell>
          <cell r="AG193">
            <v>0</v>
          </cell>
          <cell r="AH193">
            <v>0.02</v>
          </cell>
          <cell r="AI193">
            <v>0</v>
          </cell>
          <cell r="AL193" t="str">
            <v>A++</v>
          </cell>
          <cell r="AM193">
            <v>0</v>
          </cell>
          <cell r="AN193">
            <v>0</v>
          </cell>
          <cell r="AO193">
            <v>0</v>
          </cell>
          <cell r="AP193">
            <v>0</v>
          </cell>
          <cell r="AQ193">
            <v>0.02</v>
          </cell>
          <cell r="AR193">
            <v>0</v>
          </cell>
        </row>
        <row r="194">
          <cell r="B194">
            <v>2</v>
          </cell>
          <cell r="E194" t="str">
            <v>Ceded Balances Payable</v>
          </cell>
          <cell r="H194">
            <v>0</v>
          </cell>
          <cell r="I194">
            <v>0</v>
          </cell>
          <cell r="J194">
            <v>0</v>
          </cell>
          <cell r="K194">
            <v>0.05</v>
          </cell>
          <cell r="L194">
            <v>0</v>
          </cell>
          <cell r="M194">
            <v>0.05</v>
          </cell>
          <cell r="N194">
            <v>0</v>
          </cell>
          <cell r="AA194">
            <v>2</v>
          </cell>
          <cell r="AC194" t="str">
            <v xml:space="preserve">A+ </v>
          </cell>
          <cell r="AD194">
            <v>0</v>
          </cell>
          <cell r="AE194">
            <v>0</v>
          </cell>
          <cell r="AF194">
            <v>0</v>
          </cell>
          <cell r="AG194">
            <v>0</v>
          </cell>
          <cell r="AH194">
            <v>0.04</v>
          </cell>
          <cell r="AI194">
            <v>0</v>
          </cell>
          <cell r="AL194" t="str">
            <v xml:space="preserve">A+ </v>
          </cell>
          <cell r="AM194">
            <v>0</v>
          </cell>
          <cell r="AN194">
            <v>0</v>
          </cell>
          <cell r="AO194">
            <v>0</v>
          </cell>
          <cell r="AP194">
            <v>0</v>
          </cell>
          <cell r="AQ194">
            <v>0.04</v>
          </cell>
          <cell r="AR194">
            <v>0</v>
          </cell>
        </row>
        <row r="195">
          <cell r="B195">
            <v>3</v>
          </cell>
          <cell r="D195" t="str">
            <v>Deferred - Not Yet Due</v>
          </cell>
          <cell r="H195">
            <v>0</v>
          </cell>
          <cell r="I195">
            <v>0</v>
          </cell>
          <cell r="J195">
            <v>0</v>
          </cell>
          <cell r="K195">
            <v>0.05</v>
          </cell>
          <cell r="L195">
            <v>0</v>
          </cell>
          <cell r="M195">
            <v>0.05</v>
          </cell>
          <cell r="N195">
            <v>0</v>
          </cell>
          <cell r="AA195">
            <v>3</v>
          </cell>
          <cell r="AC195" t="str">
            <v>A</v>
          </cell>
          <cell r="AD195">
            <v>0</v>
          </cell>
          <cell r="AE195">
            <v>0</v>
          </cell>
          <cell r="AF195">
            <v>0</v>
          </cell>
          <cell r="AG195">
            <v>0</v>
          </cell>
          <cell r="AH195">
            <v>0.06</v>
          </cell>
          <cell r="AI195">
            <v>0</v>
          </cell>
          <cell r="AL195" t="str">
            <v>A</v>
          </cell>
          <cell r="AM195">
            <v>0</v>
          </cell>
          <cell r="AN195">
            <v>0</v>
          </cell>
          <cell r="AO195">
            <v>0</v>
          </cell>
          <cell r="AP195">
            <v>0</v>
          </cell>
          <cell r="AQ195">
            <v>0.06</v>
          </cell>
          <cell r="AR195">
            <v>0</v>
          </cell>
        </row>
        <row r="196">
          <cell r="B196">
            <v>4</v>
          </cell>
          <cell r="E196" t="str">
            <v>Ceded Balances Payable</v>
          </cell>
          <cell r="H196">
            <v>0</v>
          </cell>
          <cell r="I196">
            <v>0</v>
          </cell>
          <cell r="J196">
            <v>0</v>
          </cell>
          <cell r="K196">
            <v>0.05</v>
          </cell>
          <cell r="L196">
            <v>0</v>
          </cell>
          <cell r="M196">
            <v>0.05</v>
          </cell>
          <cell r="N196">
            <v>0</v>
          </cell>
          <cell r="AA196">
            <v>4</v>
          </cell>
          <cell r="AC196" t="str">
            <v>A-</v>
          </cell>
          <cell r="AD196">
            <v>0</v>
          </cell>
          <cell r="AE196">
            <v>0</v>
          </cell>
          <cell r="AF196">
            <v>0</v>
          </cell>
          <cell r="AG196">
            <v>0</v>
          </cell>
          <cell r="AH196">
            <v>0.1</v>
          </cell>
          <cell r="AI196">
            <v>0</v>
          </cell>
          <cell r="AL196" t="str">
            <v>A-</v>
          </cell>
          <cell r="AM196">
            <v>0</v>
          </cell>
          <cell r="AN196">
            <v>0</v>
          </cell>
          <cell r="AO196">
            <v>0</v>
          </cell>
          <cell r="AP196">
            <v>0</v>
          </cell>
          <cell r="AQ196">
            <v>0.1</v>
          </cell>
          <cell r="AR196">
            <v>0</v>
          </cell>
        </row>
        <row r="197">
          <cell r="B197">
            <v>5</v>
          </cell>
          <cell r="D197" t="str">
            <v>Accrued Retros</v>
          </cell>
          <cell r="H197">
            <v>0</v>
          </cell>
          <cell r="I197">
            <v>0</v>
          </cell>
          <cell r="J197">
            <v>0</v>
          </cell>
          <cell r="K197">
            <v>0.1</v>
          </cell>
          <cell r="L197">
            <v>0</v>
          </cell>
          <cell r="M197">
            <v>0.1</v>
          </cell>
          <cell r="N197">
            <v>0</v>
          </cell>
          <cell r="AA197">
            <v>5</v>
          </cell>
          <cell r="AC197" t="str">
            <v>B++</v>
          </cell>
          <cell r="AD197">
            <v>0</v>
          </cell>
          <cell r="AE197">
            <v>0</v>
          </cell>
          <cell r="AF197">
            <v>0</v>
          </cell>
          <cell r="AG197">
            <v>0</v>
          </cell>
          <cell r="AH197">
            <v>0.15</v>
          </cell>
          <cell r="AI197">
            <v>0</v>
          </cell>
          <cell r="AL197" t="str">
            <v>B++</v>
          </cell>
          <cell r="AM197">
            <v>0</v>
          </cell>
          <cell r="AN197">
            <v>0</v>
          </cell>
          <cell r="AO197">
            <v>0</v>
          </cell>
          <cell r="AP197">
            <v>0</v>
          </cell>
          <cell r="AQ197">
            <v>0.15</v>
          </cell>
          <cell r="AR197">
            <v>0</v>
          </cell>
        </row>
        <row r="198">
          <cell r="B198">
            <v>6</v>
          </cell>
          <cell r="E198" t="str">
            <v>Collateralized Balances</v>
          </cell>
          <cell r="H198">
            <v>0</v>
          </cell>
          <cell r="I198">
            <v>0</v>
          </cell>
          <cell r="J198">
            <v>0</v>
          </cell>
          <cell r="K198">
            <v>0.1</v>
          </cell>
          <cell r="L198">
            <v>0</v>
          </cell>
          <cell r="M198">
            <v>0.1</v>
          </cell>
          <cell r="N198">
            <v>0</v>
          </cell>
          <cell r="AA198">
            <v>6</v>
          </cell>
          <cell r="AC198" t="str">
            <v xml:space="preserve">B+ </v>
          </cell>
          <cell r="AD198">
            <v>0</v>
          </cell>
          <cell r="AE198">
            <v>0</v>
          </cell>
          <cell r="AF198">
            <v>0</v>
          </cell>
          <cell r="AG198">
            <v>0</v>
          </cell>
          <cell r="AH198">
            <v>0.2</v>
          </cell>
          <cell r="AI198">
            <v>0</v>
          </cell>
          <cell r="AL198" t="str">
            <v xml:space="preserve">B+ </v>
          </cell>
          <cell r="AM198">
            <v>0</v>
          </cell>
          <cell r="AN198">
            <v>0</v>
          </cell>
          <cell r="AO198">
            <v>0</v>
          </cell>
          <cell r="AP198">
            <v>0</v>
          </cell>
          <cell r="AQ198">
            <v>0.2</v>
          </cell>
          <cell r="AR198">
            <v>0</v>
          </cell>
        </row>
        <row r="199">
          <cell r="AA199">
            <v>7</v>
          </cell>
          <cell r="AC199" t="str">
            <v>B</v>
          </cell>
          <cell r="AD199">
            <v>0</v>
          </cell>
          <cell r="AE199">
            <v>0</v>
          </cell>
          <cell r="AF199">
            <v>0</v>
          </cell>
          <cell r="AG199">
            <v>0</v>
          </cell>
          <cell r="AH199">
            <v>0.3</v>
          </cell>
          <cell r="AI199">
            <v>0</v>
          </cell>
          <cell r="AL199" t="str">
            <v>B</v>
          </cell>
          <cell r="AM199">
            <v>0</v>
          </cell>
          <cell r="AN199">
            <v>0</v>
          </cell>
          <cell r="AO199">
            <v>0</v>
          </cell>
          <cell r="AP199">
            <v>0</v>
          </cell>
          <cell r="AQ199">
            <v>0.3</v>
          </cell>
          <cell r="AR199">
            <v>0</v>
          </cell>
        </row>
        <row r="200">
          <cell r="B200">
            <v>7</v>
          </cell>
          <cell r="E200" t="str">
            <v>Gross Premium Remittance</v>
          </cell>
          <cell r="H200">
            <v>0</v>
          </cell>
          <cell r="I200">
            <v>0</v>
          </cell>
          <cell r="J200">
            <v>0</v>
          </cell>
          <cell r="K200">
            <v>0</v>
          </cell>
          <cell r="M200">
            <v>0</v>
          </cell>
          <cell r="N200">
            <v>0</v>
          </cell>
          <cell r="AA200">
            <v>8</v>
          </cell>
          <cell r="AC200" t="str">
            <v>B-</v>
          </cell>
          <cell r="AD200">
            <v>0</v>
          </cell>
          <cell r="AE200">
            <v>0</v>
          </cell>
          <cell r="AF200">
            <v>0</v>
          </cell>
          <cell r="AG200">
            <v>0</v>
          </cell>
          <cell r="AH200">
            <v>0.4</v>
          </cell>
          <cell r="AI200">
            <v>0</v>
          </cell>
          <cell r="AL200" t="str">
            <v>B-</v>
          </cell>
          <cell r="AM200">
            <v>0</v>
          </cell>
          <cell r="AN200">
            <v>0</v>
          </cell>
          <cell r="AO200">
            <v>0</v>
          </cell>
          <cell r="AP200">
            <v>0</v>
          </cell>
          <cell r="AQ200">
            <v>0.4</v>
          </cell>
          <cell r="AR200">
            <v>0</v>
          </cell>
        </row>
        <row r="201">
          <cell r="AA201">
            <v>9</v>
          </cell>
          <cell r="AC201" t="str">
            <v>&lt;= C++</v>
          </cell>
          <cell r="AD201">
            <v>0</v>
          </cell>
          <cell r="AE201">
            <v>0</v>
          </cell>
          <cell r="AF201">
            <v>0</v>
          </cell>
          <cell r="AG201">
            <v>0</v>
          </cell>
          <cell r="AH201">
            <v>1</v>
          </cell>
          <cell r="AI201">
            <v>0</v>
          </cell>
          <cell r="AL201" t="str">
            <v>&lt;= C++</v>
          </cell>
          <cell r="AM201">
            <v>0</v>
          </cell>
          <cell r="AN201">
            <v>0</v>
          </cell>
          <cell r="AO201">
            <v>0</v>
          </cell>
          <cell r="AP201">
            <v>0</v>
          </cell>
          <cell r="AQ201">
            <v>1</v>
          </cell>
          <cell r="AR201">
            <v>0</v>
          </cell>
        </row>
        <row r="202">
          <cell r="AA202">
            <v>10</v>
          </cell>
          <cell r="AC202" t="str">
            <v>Non Rated</v>
          </cell>
          <cell r="AD202">
            <v>0</v>
          </cell>
          <cell r="AE202">
            <v>0</v>
          </cell>
          <cell r="AF202">
            <v>0</v>
          </cell>
          <cell r="AG202">
            <v>0</v>
          </cell>
          <cell r="AH202">
            <v>1</v>
          </cell>
          <cell r="AI202">
            <v>0</v>
          </cell>
          <cell r="AL202" t="str">
            <v>Non Rated</v>
          </cell>
          <cell r="AM202">
            <v>0</v>
          </cell>
          <cell r="AN202">
            <v>0</v>
          </cell>
          <cell r="AO202">
            <v>0</v>
          </cell>
          <cell r="AP202">
            <v>0</v>
          </cell>
          <cell r="AQ202">
            <v>1</v>
          </cell>
          <cell r="AR202">
            <v>0</v>
          </cell>
        </row>
        <row r="203">
          <cell r="C203" t="str">
            <v>Reinsurance Recoverables (A)</v>
          </cell>
          <cell r="I203" t="str">
            <v>(Click button to go to the separate reinsurance recoverable table)</v>
          </cell>
          <cell r="AA203">
            <v>11</v>
          </cell>
          <cell r="AB203" t="str">
            <v>No Breakout Available</v>
          </cell>
          <cell r="AD203">
            <v>0</v>
          </cell>
          <cell r="AE203">
            <v>0</v>
          </cell>
          <cell r="AF203">
            <v>0</v>
          </cell>
          <cell r="AG203">
            <v>0</v>
          </cell>
          <cell r="AH203">
            <v>0.1</v>
          </cell>
          <cell r="AI203">
            <v>0</v>
          </cell>
          <cell r="AK203" t="str">
            <v>No Breakout Available</v>
          </cell>
          <cell r="AM203">
            <v>0</v>
          </cell>
          <cell r="AN203">
            <v>0</v>
          </cell>
          <cell r="AO203">
            <v>0</v>
          </cell>
          <cell r="AP203">
            <v>0</v>
          </cell>
          <cell r="AQ203">
            <v>0.1</v>
          </cell>
          <cell r="AR203">
            <v>0</v>
          </cell>
        </row>
        <row r="204">
          <cell r="B204">
            <v>8</v>
          </cell>
          <cell r="D204" t="str">
            <v>Foreign Affiliates</v>
          </cell>
          <cell r="H204">
            <v>0</v>
          </cell>
          <cell r="I204">
            <v>0</v>
          </cell>
          <cell r="J204">
            <v>0</v>
          </cell>
          <cell r="K204">
            <v>0.1</v>
          </cell>
          <cell r="L204">
            <v>0</v>
          </cell>
          <cell r="M204">
            <v>0.1</v>
          </cell>
          <cell r="N204">
            <v>0</v>
          </cell>
          <cell r="P204">
            <v>1</v>
          </cell>
          <cell r="AA204">
            <v>12</v>
          </cell>
          <cell r="AC204" t="str">
            <v>Total</v>
          </cell>
          <cell r="AD204">
            <v>0</v>
          </cell>
          <cell r="AE204">
            <v>0</v>
          </cell>
          <cell r="AF204">
            <v>0</v>
          </cell>
          <cell r="AG204">
            <v>0</v>
          </cell>
          <cell r="AH204">
            <v>0</v>
          </cell>
          <cell r="AI204">
            <v>0</v>
          </cell>
          <cell r="AL204" t="str">
            <v>Total</v>
          </cell>
          <cell r="AM204">
            <v>0</v>
          </cell>
          <cell r="AN204">
            <v>0</v>
          </cell>
          <cell r="AO204">
            <v>0</v>
          </cell>
          <cell r="AP204">
            <v>0</v>
          </cell>
          <cell r="AQ204">
            <v>0</v>
          </cell>
          <cell r="AR204">
            <v>0</v>
          </cell>
        </row>
        <row r="205">
          <cell r="B205">
            <v>9</v>
          </cell>
          <cell r="D205" t="str">
            <v>Domestic Affiliates (In Rating Group) [C]</v>
          </cell>
          <cell r="H205">
            <v>0</v>
          </cell>
          <cell r="I205">
            <v>0</v>
          </cell>
          <cell r="J205">
            <v>0</v>
          </cell>
          <cell r="K205">
            <v>0.1</v>
          </cell>
          <cell r="L205">
            <v>0</v>
          </cell>
          <cell r="M205">
            <v>0.1</v>
          </cell>
          <cell r="N205">
            <v>0</v>
          </cell>
          <cell r="P205">
            <v>1</v>
          </cell>
          <cell r="AE205">
            <v>0</v>
          </cell>
        </row>
        <row r="206">
          <cell r="B206">
            <v>10</v>
          </cell>
          <cell r="D206" t="str">
            <v>Domestic Affiliates (Not in Rating Group)</v>
          </cell>
          <cell r="H206">
            <v>0</v>
          </cell>
          <cell r="I206">
            <v>0</v>
          </cell>
          <cell r="J206">
            <v>0</v>
          </cell>
          <cell r="K206">
            <v>0.1</v>
          </cell>
          <cell r="L206">
            <v>0</v>
          </cell>
          <cell r="M206">
            <v>0.1</v>
          </cell>
          <cell r="N206">
            <v>0</v>
          </cell>
          <cell r="P206">
            <v>1</v>
          </cell>
        </row>
        <row r="207">
          <cell r="B207">
            <v>11</v>
          </cell>
          <cell r="D207" t="str">
            <v>Pools &amp; Associations</v>
          </cell>
          <cell r="H207">
            <v>0</v>
          </cell>
          <cell r="I207">
            <v>0</v>
          </cell>
          <cell r="J207">
            <v>0</v>
          </cell>
          <cell r="K207">
            <v>0.1</v>
          </cell>
          <cell r="L207">
            <v>0</v>
          </cell>
          <cell r="M207">
            <v>0.1</v>
          </cell>
          <cell r="N207">
            <v>0</v>
          </cell>
          <cell r="P207">
            <v>1</v>
          </cell>
        </row>
        <row r="208">
          <cell r="B208">
            <v>12</v>
          </cell>
          <cell r="D208" t="str">
            <v>All Other Insurers</v>
          </cell>
          <cell r="H208">
            <v>0</v>
          </cell>
          <cell r="I208">
            <v>0</v>
          </cell>
          <cell r="J208">
            <v>0</v>
          </cell>
          <cell r="K208">
            <v>0.1</v>
          </cell>
          <cell r="L208">
            <v>0</v>
          </cell>
          <cell r="M208">
            <v>0.1</v>
          </cell>
          <cell r="N208">
            <v>0</v>
          </cell>
          <cell r="P208">
            <v>1</v>
          </cell>
          <cell r="AC208" t="str">
            <v>Domestic affiliates(not in rating group) by rating</v>
          </cell>
          <cell r="AL208" t="str">
            <v>Letters of Credit &amp; Trusts on recoverables by rating</v>
          </cell>
        </row>
        <row r="209">
          <cell r="B209">
            <v>13</v>
          </cell>
          <cell r="D209" t="str">
            <v>Less: Letters of Credit, Trusts</v>
          </cell>
          <cell r="H209">
            <v>0</v>
          </cell>
          <cell r="I209">
            <v>0</v>
          </cell>
          <cell r="J209">
            <v>0</v>
          </cell>
          <cell r="K209">
            <v>9.0000000000000011E-2</v>
          </cell>
          <cell r="L209">
            <v>0</v>
          </cell>
          <cell r="M209">
            <v>9.0000000000000011E-2</v>
          </cell>
          <cell r="N209">
            <v>0</v>
          </cell>
          <cell r="P209">
            <v>1</v>
          </cell>
          <cell r="AC209">
            <v>40908</v>
          </cell>
          <cell r="AL209">
            <v>40908</v>
          </cell>
        </row>
        <row r="210">
          <cell r="B210">
            <v>14</v>
          </cell>
          <cell r="D210" t="str">
            <v>Less: Funds Held by Company</v>
          </cell>
          <cell r="H210">
            <v>0</v>
          </cell>
          <cell r="I210">
            <v>0</v>
          </cell>
          <cell r="J210">
            <v>0</v>
          </cell>
          <cell r="K210">
            <v>0.1</v>
          </cell>
          <cell r="L210">
            <v>0</v>
          </cell>
          <cell r="M210">
            <v>0.1</v>
          </cell>
          <cell r="N210">
            <v>0</v>
          </cell>
          <cell r="P210">
            <v>1</v>
          </cell>
          <cell r="AC210" t="str">
            <v>Rating</v>
          </cell>
          <cell r="AD210" t="str">
            <v>Baseline</v>
          </cell>
          <cell r="AE210" t="str">
            <v>Stress Test Ceded Recovs</v>
          </cell>
          <cell r="AF210" t="str">
            <v>Adjustment</v>
          </cell>
          <cell r="AG210" t="str">
            <v>Total</v>
          </cell>
          <cell r="AH210" t="str">
            <v>ARF</v>
          </cell>
          <cell r="AI210" t="str">
            <v>ARC</v>
          </cell>
          <cell r="AL210" t="str">
            <v>Rating</v>
          </cell>
          <cell r="AM210" t="str">
            <v>Baseline</v>
          </cell>
          <cell r="AN210" t="str">
            <v>Stress Test Ceded Recovs</v>
          </cell>
          <cell r="AO210" t="str">
            <v>Adjustment</v>
          </cell>
          <cell r="AP210" t="str">
            <v>Total</v>
          </cell>
          <cell r="AQ210" t="str">
            <v>ARF</v>
          </cell>
          <cell r="AR210" t="str">
            <v>ARC</v>
          </cell>
        </row>
        <row r="211">
          <cell r="AA211">
            <v>13</v>
          </cell>
          <cell r="AC211" t="str">
            <v>A++</v>
          </cell>
          <cell r="AD211">
            <v>0</v>
          </cell>
          <cell r="AE211">
            <v>0</v>
          </cell>
          <cell r="AF211">
            <v>0</v>
          </cell>
          <cell r="AG211">
            <v>0</v>
          </cell>
          <cell r="AH211">
            <v>0.02</v>
          </cell>
          <cell r="AI211">
            <v>0</v>
          </cell>
          <cell r="AL211" t="str">
            <v>A++</v>
          </cell>
          <cell r="AM211">
            <v>0</v>
          </cell>
          <cell r="AN211">
            <v>0</v>
          </cell>
          <cell r="AO211">
            <v>0</v>
          </cell>
          <cell r="AP211">
            <v>0</v>
          </cell>
          <cell r="AQ211">
            <v>1.8000000000000002E-2</v>
          </cell>
          <cell r="AR211">
            <v>0</v>
          </cell>
        </row>
        <row r="212">
          <cell r="B212">
            <v>15</v>
          </cell>
          <cell r="C212" t="str">
            <v>Net Reinsurance Recoverables</v>
          </cell>
          <cell r="H212">
            <v>0</v>
          </cell>
          <cell r="I212">
            <v>0</v>
          </cell>
          <cell r="J212">
            <v>0</v>
          </cell>
          <cell r="K212">
            <v>0</v>
          </cell>
          <cell r="M212">
            <v>0</v>
          </cell>
          <cell r="N212">
            <v>0</v>
          </cell>
          <cell r="O212" t="str">
            <v>= Credit Risk on recoverables</v>
          </cell>
          <cell r="AA212">
            <v>14</v>
          </cell>
          <cell r="AC212" t="str">
            <v xml:space="preserve">A+ </v>
          </cell>
          <cell r="AD212">
            <v>0</v>
          </cell>
          <cell r="AE212">
            <v>0</v>
          </cell>
          <cell r="AF212">
            <v>0</v>
          </cell>
          <cell r="AG212">
            <v>0</v>
          </cell>
          <cell r="AH212">
            <v>0.04</v>
          </cell>
          <cell r="AI212">
            <v>0</v>
          </cell>
          <cell r="AL212" t="str">
            <v xml:space="preserve">A+ </v>
          </cell>
          <cell r="AM212">
            <v>0</v>
          </cell>
          <cell r="AN212">
            <v>0</v>
          </cell>
          <cell r="AO212">
            <v>0</v>
          </cell>
          <cell r="AP212">
            <v>0</v>
          </cell>
          <cell r="AQ212">
            <v>3.6000000000000004E-2</v>
          </cell>
          <cell r="AR212">
            <v>0</v>
          </cell>
        </row>
        <row r="213">
          <cell r="AA213">
            <v>15</v>
          </cell>
          <cell r="AC213" t="str">
            <v>A</v>
          </cell>
          <cell r="AD213">
            <v>0</v>
          </cell>
          <cell r="AE213">
            <v>0</v>
          </cell>
          <cell r="AF213">
            <v>0</v>
          </cell>
          <cell r="AG213">
            <v>0</v>
          </cell>
          <cell r="AH213">
            <v>0.06</v>
          </cell>
          <cell r="AI213">
            <v>0</v>
          </cell>
          <cell r="AL213" t="str">
            <v>A</v>
          </cell>
          <cell r="AM213">
            <v>0</v>
          </cell>
          <cell r="AN213">
            <v>0</v>
          </cell>
          <cell r="AO213">
            <v>0</v>
          </cell>
          <cell r="AP213">
            <v>0</v>
          </cell>
          <cell r="AQ213">
            <v>5.3999999999999999E-2</v>
          </cell>
          <cell r="AR213">
            <v>0</v>
          </cell>
        </row>
        <row r="214">
          <cell r="B214">
            <v>16</v>
          </cell>
          <cell r="C214" t="str">
            <v>Multiply: Reins Dependence Factor (B)</v>
          </cell>
          <cell r="J214">
            <v>0</v>
          </cell>
          <cell r="K214">
            <v>0</v>
          </cell>
          <cell r="L214">
            <v>1</v>
          </cell>
          <cell r="N214">
            <v>1</v>
          </cell>
          <cell r="AA214">
            <v>16</v>
          </cell>
          <cell r="AC214" t="str">
            <v>A-</v>
          </cell>
          <cell r="AD214">
            <v>0</v>
          </cell>
          <cell r="AE214">
            <v>0</v>
          </cell>
          <cell r="AF214">
            <v>0</v>
          </cell>
          <cell r="AG214">
            <v>0</v>
          </cell>
          <cell r="AH214">
            <v>0.1</v>
          </cell>
          <cell r="AI214">
            <v>0</v>
          </cell>
          <cell r="AL214" t="str">
            <v>A-</v>
          </cell>
          <cell r="AM214">
            <v>0</v>
          </cell>
          <cell r="AN214">
            <v>0</v>
          </cell>
          <cell r="AO214">
            <v>0</v>
          </cell>
          <cell r="AP214">
            <v>0</v>
          </cell>
          <cell r="AQ214">
            <v>9.0000000000000011E-2</v>
          </cell>
          <cell r="AR214">
            <v>0</v>
          </cell>
        </row>
        <row r="215">
          <cell r="B215">
            <v>17</v>
          </cell>
          <cell r="E215" t="str">
            <v xml:space="preserve">   Adjustment to Reins Dependence Factor</v>
          </cell>
          <cell r="N215">
            <v>0</v>
          </cell>
          <cell r="AA215">
            <v>17</v>
          </cell>
          <cell r="AC215" t="str">
            <v>B++</v>
          </cell>
          <cell r="AD215">
            <v>0</v>
          </cell>
          <cell r="AE215">
            <v>0</v>
          </cell>
          <cell r="AF215">
            <v>0</v>
          </cell>
          <cell r="AG215">
            <v>0</v>
          </cell>
          <cell r="AH215">
            <v>0.15</v>
          </cell>
          <cell r="AI215">
            <v>0</v>
          </cell>
          <cell r="AL215" t="str">
            <v>B++</v>
          </cell>
          <cell r="AM215">
            <v>0</v>
          </cell>
          <cell r="AN215">
            <v>0</v>
          </cell>
          <cell r="AO215">
            <v>0</v>
          </cell>
          <cell r="AP215">
            <v>0</v>
          </cell>
          <cell r="AQ215">
            <v>0.13500000000000001</v>
          </cell>
          <cell r="AR215">
            <v>0</v>
          </cell>
        </row>
        <row r="216">
          <cell r="B216">
            <v>18</v>
          </cell>
          <cell r="D216" t="str">
            <v>Adjustment for 1% minimum dispute risk on Non Afilliated Recoverables</v>
          </cell>
          <cell r="N216">
            <v>0</v>
          </cell>
          <cell r="AA216">
            <v>18</v>
          </cell>
          <cell r="AC216" t="str">
            <v xml:space="preserve">B+ </v>
          </cell>
          <cell r="AD216">
            <v>0</v>
          </cell>
          <cell r="AE216">
            <v>0</v>
          </cell>
          <cell r="AF216">
            <v>0</v>
          </cell>
          <cell r="AG216">
            <v>0</v>
          </cell>
          <cell r="AH216">
            <v>0.2</v>
          </cell>
          <cell r="AI216">
            <v>0</v>
          </cell>
          <cell r="AL216" t="str">
            <v xml:space="preserve">B+ </v>
          </cell>
          <cell r="AM216">
            <v>0</v>
          </cell>
          <cell r="AN216">
            <v>0</v>
          </cell>
          <cell r="AO216">
            <v>0</v>
          </cell>
          <cell r="AP216">
            <v>0</v>
          </cell>
          <cell r="AQ216">
            <v>0.18000000000000002</v>
          </cell>
          <cell r="AR216">
            <v>0</v>
          </cell>
        </row>
        <row r="217">
          <cell r="B217">
            <v>19</v>
          </cell>
          <cell r="C217" t="str">
            <v>Adj. Net Reins Recoverables</v>
          </cell>
          <cell r="H217">
            <v>0</v>
          </cell>
          <cell r="I217">
            <v>0</v>
          </cell>
          <cell r="J217">
            <v>0</v>
          </cell>
          <cell r="M217">
            <v>0</v>
          </cell>
          <cell r="N217">
            <v>0</v>
          </cell>
          <cell r="O217" t="str">
            <v>= Credit Risk &amp; Dispute Risk on recoverables</v>
          </cell>
          <cell r="AA217">
            <v>19</v>
          </cell>
          <cell r="AC217" t="str">
            <v>B</v>
          </cell>
          <cell r="AD217">
            <v>0</v>
          </cell>
          <cell r="AE217">
            <v>0</v>
          </cell>
          <cell r="AF217">
            <v>0</v>
          </cell>
          <cell r="AG217">
            <v>0</v>
          </cell>
          <cell r="AH217">
            <v>0.3</v>
          </cell>
          <cell r="AI217">
            <v>0</v>
          </cell>
          <cell r="AL217" t="str">
            <v>B</v>
          </cell>
          <cell r="AM217">
            <v>0</v>
          </cell>
          <cell r="AN217">
            <v>0</v>
          </cell>
          <cell r="AO217">
            <v>0</v>
          </cell>
          <cell r="AP217">
            <v>0</v>
          </cell>
          <cell r="AQ217">
            <v>0.27</v>
          </cell>
          <cell r="AR217">
            <v>0</v>
          </cell>
        </row>
        <row r="218">
          <cell r="AA218">
            <v>20</v>
          </cell>
          <cell r="AC218" t="str">
            <v>B-</v>
          </cell>
          <cell r="AD218">
            <v>0</v>
          </cell>
          <cell r="AE218">
            <v>0</v>
          </cell>
          <cell r="AF218">
            <v>0</v>
          </cell>
          <cell r="AG218">
            <v>0</v>
          </cell>
          <cell r="AH218">
            <v>0.4</v>
          </cell>
          <cell r="AI218">
            <v>0</v>
          </cell>
          <cell r="AL218" t="str">
            <v>B-</v>
          </cell>
          <cell r="AM218">
            <v>0</v>
          </cell>
          <cell r="AN218">
            <v>0</v>
          </cell>
          <cell r="AO218">
            <v>0</v>
          </cell>
          <cell r="AP218">
            <v>0</v>
          </cell>
          <cell r="AQ218">
            <v>0.36000000000000004</v>
          </cell>
          <cell r="AR218">
            <v>0</v>
          </cell>
        </row>
        <row r="219">
          <cell r="C219" t="str">
            <v>All Other Recoverables</v>
          </cell>
          <cell r="AA219">
            <v>21</v>
          </cell>
          <cell r="AC219" t="str">
            <v>&lt;= C++</v>
          </cell>
          <cell r="AD219">
            <v>0</v>
          </cell>
          <cell r="AE219">
            <v>0</v>
          </cell>
          <cell r="AF219">
            <v>0</v>
          </cell>
          <cell r="AG219">
            <v>0</v>
          </cell>
          <cell r="AH219">
            <v>1</v>
          </cell>
          <cell r="AI219">
            <v>0</v>
          </cell>
          <cell r="AL219" t="str">
            <v>&lt;= C++</v>
          </cell>
          <cell r="AM219">
            <v>0</v>
          </cell>
          <cell r="AN219">
            <v>0</v>
          </cell>
          <cell r="AO219">
            <v>0</v>
          </cell>
          <cell r="AP219">
            <v>0</v>
          </cell>
          <cell r="AQ219">
            <v>0.9</v>
          </cell>
          <cell r="AR219">
            <v>0</v>
          </cell>
        </row>
        <row r="220">
          <cell r="B220">
            <v>20</v>
          </cell>
          <cell r="D220" t="str">
            <v>Funds Held by Reinsured Cos.</v>
          </cell>
          <cell r="H220">
            <v>0</v>
          </cell>
          <cell r="I220">
            <v>0</v>
          </cell>
          <cell r="J220">
            <v>0</v>
          </cell>
          <cell r="K220">
            <v>0.05</v>
          </cell>
          <cell r="L220">
            <v>0</v>
          </cell>
          <cell r="M220">
            <v>0.05</v>
          </cell>
          <cell r="N220">
            <v>0</v>
          </cell>
          <cell r="AA220">
            <v>22</v>
          </cell>
          <cell r="AC220" t="str">
            <v>Non Rated</v>
          </cell>
          <cell r="AD220">
            <v>0</v>
          </cell>
          <cell r="AE220">
            <v>0</v>
          </cell>
          <cell r="AF220">
            <v>0</v>
          </cell>
          <cell r="AG220">
            <v>0</v>
          </cell>
          <cell r="AH220">
            <v>1</v>
          </cell>
          <cell r="AI220">
            <v>0</v>
          </cell>
          <cell r="AL220" t="str">
            <v>Non Rated</v>
          </cell>
          <cell r="AM220">
            <v>0</v>
          </cell>
          <cell r="AN220">
            <v>0</v>
          </cell>
          <cell r="AO220">
            <v>0</v>
          </cell>
          <cell r="AP220">
            <v>0</v>
          </cell>
          <cell r="AQ220">
            <v>0.9</v>
          </cell>
          <cell r="AR220">
            <v>0</v>
          </cell>
        </row>
        <row r="221">
          <cell r="B221">
            <v>21</v>
          </cell>
          <cell r="D221" t="str">
            <v>Bills Recoverable</v>
          </cell>
          <cell r="H221">
            <v>0</v>
          </cell>
          <cell r="I221">
            <v>0</v>
          </cell>
          <cell r="J221">
            <v>0</v>
          </cell>
          <cell r="K221">
            <v>0.05</v>
          </cell>
          <cell r="L221">
            <v>0</v>
          </cell>
          <cell r="M221">
            <v>0.05</v>
          </cell>
          <cell r="N221">
            <v>0</v>
          </cell>
          <cell r="AA221">
            <v>23</v>
          </cell>
          <cell r="AB221" t="str">
            <v>No Breakout Available</v>
          </cell>
          <cell r="AD221">
            <v>0</v>
          </cell>
          <cell r="AE221">
            <v>0</v>
          </cell>
          <cell r="AF221">
            <v>0</v>
          </cell>
          <cell r="AG221">
            <v>0</v>
          </cell>
          <cell r="AH221">
            <v>0.1</v>
          </cell>
          <cell r="AI221">
            <v>0</v>
          </cell>
          <cell r="AK221" t="str">
            <v>No Breakout Available</v>
          </cell>
          <cell r="AM221">
            <v>0</v>
          </cell>
          <cell r="AN221">
            <v>0</v>
          </cell>
          <cell r="AO221">
            <v>0</v>
          </cell>
          <cell r="AP221">
            <v>0</v>
          </cell>
          <cell r="AQ221">
            <v>9.0000000000000011E-2</v>
          </cell>
          <cell r="AR221">
            <v>0</v>
          </cell>
        </row>
        <row r="222">
          <cell r="B222">
            <v>22</v>
          </cell>
          <cell r="D222" t="str">
            <v>Income Tax Recoverables</v>
          </cell>
          <cell r="H222">
            <v>0</v>
          </cell>
          <cell r="I222">
            <v>0</v>
          </cell>
          <cell r="J222">
            <v>0</v>
          </cell>
          <cell r="K222">
            <v>0.05</v>
          </cell>
          <cell r="L222">
            <v>0</v>
          </cell>
          <cell r="M222">
            <v>0.05</v>
          </cell>
          <cell r="N222">
            <v>0</v>
          </cell>
          <cell r="AA222">
            <v>24</v>
          </cell>
          <cell r="AC222" t="str">
            <v>Total</v>
          </cell>
          <cell r="AD222">
            <v>0</v>
          </cell>
          <cell r="AE222">
            <v>0</v>
          </cell>
          <cell r="AF222">
            <v>0</v>
          </cell>
          <cell r="AG222">
            <v>0</v>
          </cell>
          <cell r="AH222">
            <v>0</v>
          </cell>
          <cell r="AI222">
            <v>0</v>
          </cell>
          <cell r="AL222" t="str">
            <v>Total</v>
          </cell>
          <cell r="AM222">
            <v>0</v>
          </cell>
          <cell r="AN222">
            <v>0</v>
          </cell>
          <cell r="AO222">
            <v>0</v>
          </cell>
          <cell r="AP222">
            <v>0</v>
          </cell>
          <cell r="AQ222">
            <v>0</v>
          </cell>
          <cell r="AR222">
            <v>0</v>
          </cell>
        </row>
        <row r="223">
          <cell r="B223">
            <v>23</v>
          </cell>
          <cell r="D223" t="str">
            <v>Accrued Investment Income</v>
          </cell>
          <cell r="H223">
            <v>0</v>
          </cell>
          <cell r="I223">
            <v>0</v>
          </cell>
          <cell r="J223">
            <v>0</v>
          </cell>
          <cell r="K223">
            <v>2.5000000000000001E-2</v>
          </cell>
          <cell r="L223">
            <v>0</v>
          </cell>
          <cell r="M223">
            <v>2.5000000000000001E-2</v>
          </cell>
          <cell r="N223">
            <v>0</v>
          </cell>
        </row>
        <row r="224">
          <cell r="B224">
            <v>24</v>
          </cell>
          <cell r="D224" t="str">
            <v>Receivable from Affiliates</v>
          </cell>
          <cell r="H224">
            <v>0</v>
          </cell>
          <cell r="I224">
            <v>0</v>
          </cell>
          <cell r="J224">
            <v>0</v>
          </cell>
          <cell r="K224">
            <v>0.05</v>
          </cell>
          <cell r="L224">
            <v>0</v>
          </cell>
          <cell r="M224">
            <v>0.05</v>
          </cell>
          <cell r="N224">
            <v>0</v>
          </cell>
        </row>
        <row r="225">
          <cell r="B225">
            <v>25</v>
          </cell>
          <cell r="D225" t="str">
            <v>Equity in Pools/Assoc.</v>
          </cell>
          <cell r="H225">
            <v>0</v>
          </cell>
          <cell r="I225">
            <v>0</v>
          </cell>
          <cell r="J225">
            <v>0</v>
          </cell>
          <cell r="K225">
            <v>0.05</v>
          </cell>
          <cell r="L225">
            <v>0</v>
          </cell>
          <cell r="M225">
            <v>0.05</v>
          </cell>
          <cell r="N225">
            <v>0</v>
          </cell>
          <cell r="AC225" t="str">
            <v>Pools &amp; Associations by rating</v>
          </cell>
          <cell r="AL225" t="str">
            <v>Recoverables held internally; by rating of the ins. co. whose funds are being held</v>
          </cell>
        </row>
        <row r="226">
          <cell r="B226">
            <v>26</v>
          </cell>
          <cell r="D226" t="str">
            <v>Uninsured A &amp; H Plans</v>
          </cell>
          <cell r="H226">
            <v>0</v>
          </cell>
          <cell r="I226">
            <v>0</v>
          </cell>
          <cell r="J226">
            <v>0</v>
          </cell>
          <cell r="K226">
            <v>0.05</v>
          </cell>
          <cell r="L226">
            <v>0</v>
          </cell>
          <cell r="M226">
            <v>0.05</v>
          </cell>
          <cell r="N226">
            <v>0</v>
          </cell>
          <cell r="AC226">
            <v>40908</v>
          </cell>
          <cell r="AL226">
            <v>40908</v>
          </cell>
        </row>
        <row r="227">
          <cell r="B227">
            <v>27</v>
          </cell>
          <cell r="D227" t="str">
            <v>Others</v>
          </cell>
          <cell r="H227">
            <v>0</v>
          </cell>
          <cell r="I227">
            <v>0</v>
          </cell>
          <cell r="J227">
            <v>0</v>
          </cell>
          <cell r="K227">
            <v>0.05</v>
          </cell>
          <cell r="L227">
            <v>0</v>
          </cell>
          <cell r="M227">
            <v>0.05</v>
          </cell>
          <cell r="N227">
            <v>0</v>
          </cell>
          <cell r="AC227" t="str">
            <v>Rating</v>
          </cell>
          <cell r="AD227" t="str">
            <v>Baseline</v>
          </cell>
          <cell r="AE227" t="str">
            <v>Stress Test Ceded Recovs</v>
          </cell>
          <cell r="AF227" t="str">
            <v>Adjustment</v>
          </cell>
          <cell r="AG227" t="str">
            <v>Total</v>
          </cell>
          <cell r="AH227" t="str">
            <v>ARF</v>
          </cell>
          <cell r="AI227" t="str">
            <v>ARC</v>
          </cell>
          <cell r="AL227" t="str">
            <v>Rating</v>
          </cell>
          <cell r="AM227" t="str">
            <v>Baseline</v>
          </cell>
          <cell r="AN227" t="str">
            <v>Stress Test Ceded Recovs</v>
          </cell>
          <cell r="AO227" t="str">
            <v>Adjustment</v>
          </cell>
          <cell r="AP227" t="str">
            <v>Total</v>
          </cell>
          <cell r="AQ227" t="str">
            <v>ARF</v>
          </cell>
          <cell r="AR227" t="str">
            <v>ARC</v>
          </cell>
        </row>
        <row r="228">
          <cell r="B228">
            <v>28</v>
          </cell>
          <cell r="E228" t="str">
            <v>Other Receivables</v>
          </cell>
          <cell r="H228">
            <v>0</v>
          </cell>
          <cell r="I228">
            <v>0</v>
          </cell>
          <cell r="J228">
            <v>0</v>
          </cell>
          <cell r="K228">
            <v>0</v>
          </cell>
          <cell r="M228">
            <v>0</v>
          </cell>
          <cell r="N228">
            <v>0</v>
          </cell>
          <cell r="AA228">
            <v>25</v>
          </cell>
          <cell r="AC228" t="str">
            <v>A++</v>
          </cell>
          <cell r="AD228">
            <v>0</v>
          </cell>
          <cell r="AE228">
            <v>0</v>
          </cell>
          <cell r="AF228">
            <v>0</v>
          </cell>
          <cell r="AG228">
            <v>0</v>
          </cell>
          <cell r="AH228">
            <v>0.02</v>
          </cell>
          <cell r="AI228">
            <v>0</v>
          </cell>
          <cell r="AL228" t="str">
            <v>A++</v>
          </cell>
          <cell r="AM228">
            <v>0</v>
          </cell>
          <cell r="AN228">
            <v>0</v>
          </cell>
          <cell r="AO228">
            <v>0</v>
          </cell>
          <cell r="AP228">
            <v>0</v>
          </cell>
          <cell r="AQ228">
            <v>0.02</v>
          </cell>
          <cell r="AR228">
            <v>0</v>
          </cell>
        </row>
        <row r="229">
          <cell r="J229" t="str">
            <v xml:space="preserve"> </v>
          </cell>
          <cell r="AA229">
            <v>26</v>
          </cell>
          <cell r="AC229" t="str">
            <v xml:space="preserve">A+ </v>
          </cell>
          <cell r="AD229">
            <v>0</v>
          </cell>
          <cell r="AE229">
            <v>0</v>
          </cell>
          <cell r="AF229">
            <v>0</v>
          </cell>
          <cell r="AG229">
            <v>0</v>
          </cell>
          <cell r="AH229">
            <v>0.04</v>
          </cell>
          <cell r="AI229">
            <v>0</v>
          </cell>
          <cell r="AL229" t="str">
            <v xml:space="preserve">A+ </v>
          </cell>
          <cell r="AM229">
            <v>0</v>
          </cell>
          <cell r="AN229">
            <v>0</v>
          </cell>
          <cell r="AO229">
            <v>0</v>
          </cell>
          <cell r="AP229">
            <v>0</v>
          </cell>
          <cell r="AQ229">
            <v>0.04</v>
          </cell>
          <cell r="AR229">
            <v>0</v>
          </cell>
        </row>
        <row r="230">
          <cell r="B230">
            <v>29</v>
          </cell>
          <cell r="C230" t="str">
            <v>Company Totals (Credit Risk)</v>
          </cell>
          <cell r="H230">
            <v>0</v>
          </cell>
          <cell r="I230">
            <v>0</v>
          </cell>
          <cell r="J230">
            <v>0</v>
          </cell>
          <cell r="K230">
            <v>0</v>
          </cell>
          <cell r="N230">
            <v>0</v>
          </cell>
          <cell r="O230" t="str">
            <v xml:space="preserve"> =(B4)</v>
          </cell>
          <cell r="AA230">
            <v>27</v>
          </cell>
          <cell r="AC230" t="str">
            <v>A</v>
          </cell>
          <cell r="AD230">
            <v>0</v>
          </cell>
          <cell r="AE230">
            <v>0</v>
          </cell>
          <cell r="AF230">
            <v>0</v>
          </cell>
          <cell r="AG230">
            <v>0</v>
          </cell>
          <cell r="AH230">
            <v>0.06</v>
          </cell>
          <cell r="AI230">
            <v>0</v>
          </cell>
          <cell r="AL230" t="str">
            <v>A</v>
          </cell>
          <cell r="AM230">
            <v>0</v>
          </cell>
          <cell r="AN230">
            <v>0</v>
          </cell>
          <cell r="AO230">
            <v>0</v>
          </cell>
          <cell r="AP230">
            <v>0</v>
          </cell>
          <cell r="AQ230">
            <v>0.06</v>
          </cell>
          <cell r="AR230">
            <v>0</v>
          </cell>
        </row>
        <row r="231">
          <cell r="B231">
            <v>30</v>
          </cell>
          <cell r="C231" t="str">
            <v>Company Totals (Investment Risk)</v>
          </cell>
          <cell r="J231">
            <v>0</v>
          </cell>
          <cell r="K231">
            <v>0</v>
          </cell>
          <cell r="N231">
            <v>0</v>
          </cell>
          <cell r="AA231">
            <v>28</v>
          </cell>
          <cell r="AC231" t="str">
            <v>A-</v>
          </cell>
          <cell r="AD231">
            <v>0</v>
          </cell>
          <cell r="AE231">
            <v>0</v>
          </cell>
          <cell r="AF231">
            <v>0</v>
          </cell>
          <cell r="AG231">
            <v>0</v>
          </cell>
          <cell r="AH231">
            <v>0.1</v>
          </cell>
          <cell r="AI231">
            <v>0</v>
          </cell>
          <cell r="AL231" t="str">
            <v>A-</v>
          </cell>
          <cell r="AM231">
            <v>0</v>
          </cell>
          <cell r="AN231">
            <v>0</v>
          </cell>
          <cell r="AO231">
            <v>0</v>
          </cell>
          <cell r="AP231">
            <v>0</v>
          </cell>
          <cell r="AQ231">
            <v>0.1</v>
          </cell>
          <cell r="AR231">
            <v>0</v>
          </cell>
        </row>
        <row r="232">
          <cell r="B232">
            <v>31</v>
          </cell>
          <cell r="C232" t="str">
            <v>Company Totals (Asset Risk)</v>
          </cell>
          <cell r="J232">
            <v>0</v>
          </cell>
          <cell r="K232">
            <v>0</v>
          </cell>
          <cell r="N232">
            <v>0</v>
          </cell>
          <cell r="AA232">
            <v>29</v>
          </cell>
          <cell r="AC232" t="str">
            <v>B++</v>
          </cell>
          <cell r="AD232">
            <v>0</v>
          </cell>
          <cell r="AE232">
            <v>0</v>
          </cell>
          <cell r="AF232">
            <v>0</v>
          </cell>
          <cell r="AG232">
            <v>0</v>
          </cell>
          <cell r="AH232">
            <v>0.15</v>
          </cell>
          <cell r="AI232">
            <v>0</v>
          </cell>
          <cell r="AL232" t="str">
            <v>B++</v>
          </cell>
          <cell r="AM232">
            <v>0</v>
          </cell>
          <cell r="AN232">
            <v>0</v>
          </cell>
          <cell r="AO232">
            <v>0</v>
          </cell>
          <cell r="AP232">
            <v>0</v>
          </cell>
          <cell r="AQ232">
            <v>0.15</v>
          </cell>
          <cell r="AR232">
            <v>0</v>
          </cell>
        </row>
        <row r="233">
          <cell r="C233" t="str">
            <v>Notes:</v>
          </cell>
          <cell r="AA233">
            <v>30</v>
          </cell>
          <cell r="AC233" t="str">
            <v xml:space="preserve">B+ </v>
          </cell>
          <cell r="AD233">
            <v>0</v>
          </cell>
          <cell r="AE233">
            <v>0</v>
          </cell>
          <cell r="AF233">
            <v>0</v>
          </cell>
          <cell r="AG233">
            <v>0</v>
          </cell>
          <cell r="AH233">
            <v>0.2</v>
          </cell>
          <cell r="AI233">
            <v>0</v>
          </cell>
          <cell r="AL233" t="str">
            <v xml:space="preserve">B+ </v>
          </cell>
          <cell r="AM233">
            <v>0</v>
          </cell>
          <cell r="AN233">
            <v>0</v>
          </cell>
          <cell r="AO233">
            <v>0</v>
          </cell>
          <cell r="AP233">
            <v>0</v>
          </cell>
          <cell r="AQ233">
            <v>0.2</v>
          </cell>
          <cell r="AR233">
            <v>0</v>
          </cell>
        </row>
        <row r="234">
          <cell r="C234" t="str">
            <v>(A) - Includes ceded paid, unpaid, IBNR, and unearned premium recoverables.</v>
          </cell>
          <cell r="AA234">
            <v>31</v>
          </cell>
          <cell r="AC234" t="str">
            <v>B</v>
          </cell>
          <cell r="AD234">
            <v>0</v>
          </cell>
          <cell r="AE234">
            <v>0</v>
          </cell>
          <cell r="AF234">
            <v>0</v>
          </cell>
          <cell r="AG234">
            <v>0</v>
          </cell>
          <cell r="AH234">
            <v>0.3</v>
          </cell>
          <cell r="AI234">
            <v>0</v>
          </cell>
          <cell r="AL234" t="str">
            <v>B</v>
          </cell>
          <cell r="AM234">
            <v>0</v>
          </cell>
          <cell r="AN234">
            <v>0</v>
          </cell>
          <cell r="AO234">
            <v>0</v>
          </cell>
          <cell r="AP234">
            <v>0</v>
          </cell>
          <cell r="AQ234">
            <v>0.3</v>
          </cell>
          <cell r="AR234">
            <v>0</v>
          </cell>
        </row>
        <row r="235">
          <cell r="C235" t="str">
            <v>(B) - Excessive reinsurance dependence:</v>
          </cell>
          <cell r="AA235">
            <v>32</v>
          </cell>
          <cell r="AC235" t="str">
            <v>B-</v>
          </cell>
          <cell r="AD235">
            <v>0</v>
          </cell>
          <cell r="AE235">
            <v>0</v>
          </cell>
          <cell r="AF235">
            <v>0</v>
          </cell>
          <cell r="AG235">
            <v>0</v>
          </cell>
          <cell r="AH235">
            <v>0.4</v>
          </cell>
          <cell r="AI235">
            <v>0</v>
          </cell>
          <cell r="AL235" t="str">
            <v>B-</v>
          </cell>
          <cell r="AM235">
            <v>0</v>
          </cell>
          <cell r="AN235">
            <v>0</v>
          </cell>
          <cell r="AO235">
            <v>0</v>
          </cell>
          <cell r="AP235">
            <v>0</v>
          </cell>
          <cell r="AQ235">
            <v>0.4</v>
          </cell>
          <cell r="AR235">
            <v>0</v>
          </cell>
        </row>
        <row r="236">
          <cell r="C236" t="str">
            <v xml:space="preserve">[C] -  To be used for non-consolidated statements or consolidated statements reporting domestic companies(affiliates), not included in the consolidated statement. </v>
          </cell>
          <cell r="AA236">
            <v>33</v>
          </cell>
          <cell r="AC236" t="str">
            <v>&lt;= C++</v>
          </cell>
          <cell r="AD236">
            <v>0</v>
          </cell>
          <cell r="AE236">
            <v>0</v>
          </cell>
          <cell r="AF236">
            <v>0</v>
          </cell>
          <cell r="AG236">
            <v>0</v>
          </cell>
          <cell r="AH236">
            <v>1</v>
          </cell>
          <cell r="AI236">
            <v>0</v>
          </cell>
          <cell r="AL236" t="str">
            <v>&lt;= C++</v>
          </cell>
          <cell r="AM236">
            <v>0</v>
          </cell>
          <cell r="AN236">
            <v>0</v>
          </cell>
          <cell r="AO236">
            <v>0</v>
          </cell>
          <cell r="AP236">
            <v>0</v>
          </cell>
          <cell r="AQ236">
            <v>1</v>
          </cell>
          <cell r="AR236">
            <v>0</v>
          </cell>
        </row>
        <row r="237">
          <cell r="J237" t="str">
            <v>Non-Aff. Reins</v>
          </cell>
          <cell r="AA237">
            <v>34</v>
          </cell>
          <cell r="AC237" t="str">
            <v>Non Rated</v>
          </cell>
          <cell r="AD237">
            <v>0</v>
          </cell>
          <cell r="AE237">
            <v>0</v>
          </cell>
          <cell r="AF237">
            <v>0</v>
          </cell>
          <cell r="AG237">
            <v>0</v>
          </cell>
          <cell r="AH237">
            <v>1</v>
          </cell>
          <cell r="AI237">
            <v>0</v>
          </cell>
          <cell r="AL237" t="str">
            <v>Non Rated</v>
          </cell>
          <cell r="AM237">
            <v>0</v>
          </cell>
          <cell r="AN237">
            <v>0</v>
          </cell>
          <cell r="AO237">
            <v>0</v>
          </cell>
          <cell r="AP237">
            <v>0</v>
          </cell>
          <cell r="AQ237">
            <v>1</v>
          </cell>
          <cell r="AR237">
            <v>0</v>
          </cell>
        </row>
        <row r="238">
          <cell r="J238" t="str">
            <v>Recov./PHS</v>
          </cell>
          <cell r="AA238">
            <v>35</v>
          </cell>
          <cell r="AB238" t="str">
            <v>No Breakout Available</v>
          </cell>
          <cell r="AD238">
            <v>0</v>
          </cell>
          <cell r="AE238">
            <v>0</v>
          </cell>
          <cell r="AF238">
            <v>0</v>
          </cell>
          <cell r="AG238">
            <v>0</v>
          </cell>
          <cell r="AH238">
            <v>0.1</v>
          </cell>
          <cell r="AI238">
            <v>0</v>
          </cell>
          <cell r="AK238" t="str">
            <v>No Breakout Available</v>
          </cell>
          <cell r="AM238">
            <v>0</v>
          </cell>
          <cell r="AN238">
            <v>0</v>
          </cell>
          <cell r="AO238">
            <v>0</v>
          </cell>
          <cell r="AP238">
            <v>0</v>
          </cell>
          <cell r="AQ238">
            <v>0.1</v>
          </cell>
          <cell r="AR238">
            <v>0</v>
          </cell>
        </row>
        <row r="239">
          <cell r="B239">
            <v>32</v>
          </cell>
          <cell r="I239" t="str">
            <v>Company</v>
          </cell>
          <cell r="J239">
            <v>0</v>
          </cell>
          <cell r="AA239">
            <v>36</v>
          </cell>
          <cell r="AC239" t="str">
            <v>Total</v>
          </cell>
          <cell r="AD239">
            <v>0</v>
          </cell>
          <cell r="AE239">
            <v>0</v>
          </cell>
          <cell r="AF239">
            <v>0</v>
          </cell>
          <cell r="AG239">
            <v>0</v>
          </cell>
          <cell r="AH239">
            <v>0</v>
          </cell>
          <cell r="AI239">
            <v>0</v>
          </cell>
          <cell r="AL239" t="str">
            <v>Total</v>
          </cell>
          <cell r="AM239">
            <v>0</v>
          </cell>
          <cell r="AN239">
            <v>0</v>
          </cell>
          <cell r="AO239">
            <v>0</v>
          </cell>
          <cell r="AP239">
            <v>0</v>
          </cell>
          <cell r="AQ239">
            <v>0</v>
          </cell>
          <cell r="AR239">
            <v>0</v>
          </cell>
        </row>
        <row r="240">
          <cell r="B240">
            <v>33</v>
          </cell>
          <cell r="I240" t="str">
            <v>Industry</v>
          </cell>
          <cell r="J240">
            <v>0</v>
          </cell>
        </row>
        <row r="241">
          <cell r="B241">
            <v>34</v>
          </cell>
          <cell r="I241" t="str">
            <v>Excess</v>
          </cell>
          <cell r="J241">
            <v>0</v>
          </cell>
          <cell r="AA241">
            <v>37</v>
          </cell>
          <cell r="AE241" t="str">
            <v>Percentage of recoverables ceded under stress test:</v>
          </cell>
          <cell r="AF241">
            <v>0.4</v>
          </cell>
        </row>
        <row r="242">
          <cell r="B242">
            <v>35</v>
          </cell>
          <cell r="H242" t="str">
            <v>Total Ceded Leverage Ratio</v>
          </cell>
          <cell r="J242">
            <v>0</v>
          </cell>
          <cell r="AA242">
            <v>38</v>
          </cell>
          <cell r="AE242" t="str">
            <v>Amount of recovs ceded under stress test:</v>
          </cell>
          <cell r="AF242">
            <v>0</v>
          </cell>
          <cell r="AG242" t="str">
            <v>analysis type = standard</v>
          </cell>
        </row>
        <row r="247">
          <cell r="B247" t="str">
            <v>Company Name:</v>
          </cell>
          <cell r="F247" t="str">
            <v>XYZ Sample</v>
          </cell>
          <cell r="J247" t="str">
            <v>Currency:</v>
          </cell>
          <cell r="K247" t="str">
            <v>Euros</v>
          </cell>
          <cell r="P247" t="str">
            <v>Page 36</v>
          </cell>
        </row>
        <row r="248">
          <cell r="B248" t="str">
            <v>AMB Number:</v>
          </cell>
          <cell r="F248" t="str">
            <v>99999</v>
          </cell>
          <cell r="J248" t="str">
            <v>Denomination:</v>
          </cell>
          <cell r="K248" t="str">
            <v>(000)s</v>
          </cell>
        </row>
        <row r="249">
          <cell r="B249" t="str">
            <v>Analyst:</v>
          </cell>
          <cell r="F249" t="str">
            <v xml:space="preserve"> </v>
          </cell>
          <cell r="AD249" t="str">
            <v>Note:  Breakouts are requested for only those areas which have aggregate numbers originally.</v>
          </cell>
        </row>
        <row r="250">
          <cell r="B250" t="str">
            <v>analysis type = standard</v>
          </cell>
          <cell r="K250" t="str">
            <v>CREDIT RISK</v>
          </cell>
          <cell r="AC250" t="str">
            <v>Reinsurance Recoverables</v>
          </cell>
          <cell r="AL250" t="str">
            <v>Reinsurance Recoverables</v>
          </cell>
          <cell r="AR250" t="str">
            <v>Page 36 Breakout</v>
          </cell>
        </row>
        <row r="251">
          <cell r="H251">
            <v>41274</v>
          </cell>
          <cell r="AC251" t="str">
            <v>Foreign affiliates by rating</v>
          </cell>
          <cell r="AG251" t="str">
            <v>Euros</v>
          </cell>
          <cell r="AL251" t="str">
            <v>All Other Insurers by rating</v>
          </cell>
          <cell r="AP251" t="str">
            <v>Euros</v>
          </cell>
        </row>
        <row r="252">
          <cell r="K252" t="str">
            <v>Baseline</v>
          </cell>
          <cell r="L252" t="str">
            <v>Adjustment</v>
          </cell>
          <cell r="M252" t="str">
            <v>Total</v>
          </cell>
          <cell r="AC252">
            <v>41274</v>
          </cell>
          <cell r="AL252">
            <v>41274</v>
          </cell>
        </row>
        <row r="253">
          <cell r="C253" t="str">
            <v>Agents' Balances</v>
          </cell>
          <cell r="H253" t="str">
            <v>Baseline</v>
          </cell>
          <cell r="I253" t="str">
            <v>Adjustments</v>
          </cell>
          <cell r="J253" t="str">
            <v>Total</v>
          </cell>
          <cell r="K253" t="str">
            <v>Asset Risk Factor (%)</v>
          </cell>
          <cell r="L253" t="str">
            <v>to Asset Risk Factor (%)</v>
          </cell>
          <cell r="M253" t="str">
            <v>Asset Risk Factor</v>
          </cell>
          <cell r="N253" t="str">
            <v>Adjusted Required Capital</v>
          </cell>
          <cell r="O253" t="str">
            <v>Explanation of Adjustments</v>
          </cell>
          <cell r="AC253" t="str">
            <v>Rating</v>
          </cell>
          <cell r="AD253" t="str">
            <v>Baseline</v>
          </cell>
          <cell r="AE253" t="str">
            <v>Stress Test Ceded Recovs</v>
          </cell>
          <cell r="AF253" t="str">
            <v>Adjustment</v>
          </cell>
          <cell r="AG253" t="str">
            <v>Total</v>
          </cell>
          <cell r="AH253" t="str">
            <v>Asset Risk Factor</v>
          </cell>
          <cell r="AI253" t="str">
            <v>Adjusted Required Capital</v>
          </cell>
          <cell r="AL253" t="str">
            <v>Rating</v>
          </cell>
          <cell r="AM253" t="str">
            <v>Baseline</v>
          </cell>
          <cell r="AN253" t="str">
            <v>Stress Test Ceded Recovs</v>
          </cell>
          <cell r="AO253" t="str">
            <v>Adjustment</v>
          </cell>
          <cell r="AP253" t="str">
            <v>Total</v>
          </cell>
          <cell r="AQ253" t="str">
            <v>Asset Risk Factor</v>
          </cell>
          <cell r="AR253" t="str">
            <v>Adjusted Required Capital</v>
          </cell>
        </row>
        <row r="254">
          <cell r="B254">
            <v>1</v>
          </cell>
          <cell r="D254" t="str">
            <v>In Course of Collection</v>
          </cell>
          <cell r="H254">
            <v>0</v>
          </cell>
          <cell r="I254">
            <v>0</v>
          </cell>
          <cell r="J254">
            <v>0</v>
          </cell>
          <cell r="K254">
            <v>0.05</v>
          </cell>
          <cell r="L254">
            <v>0</v>
          </cell>
          <cell r="M254">
            <v>0.05</v>
          </cell>
          <cell r="N254">
            <v>0</v>
          </cell>
          <cell r="AA254">
            <v>1</v>
          </cell>
          <cell r="AC254" t="str">
            <v>A++</v>
          </cell>
          <cell r="AD254">
            <v>0</v>
          </cell>
          <cell r="AE254">
            <v>0</v>
          </cell>
          <cell r="AF254">
            <v>0</v>
          </cell>
          <cell r="AG254">
            <v>0</v>
          </cell>
          <cell r="AH254">
            <v>0.02</v>
          </cell>
          <cell r="AI254">
            <v>0</v>
          </cell>
          <cell r="AL254" t="str">
            <v>A++</v>
          </cell>
          <cell r="AM254">
            <v>0</v>
          </cell>
          <cell r="AN254">
            <v>0</v>
          </cell>
          <cell r="AO254">
            <v>0</v>
          </cell>
          <cell r="AP254">
            <v>0</v>
          </cell>
          <cell r="AQ254">
            <v>0.02</v>
          </cell>
          <cell r="AR254">
            <v>0</v>
          </cell>
        </row>
        <row r="255">
          <cell r="B255">
            <v>2</v>
          </cell>
          <cell r="E255" t="str">
            <v>Ceded Balances Payable</v>
          </cell>
          <cell r="H255">
            <v>0</v>
          </cell>
          <cell r="I255">
            <v>0</v>
          </cell>
          <cell r="J255">
            <v>0</v>
          </cell>
          <cell r="K255">
            <v>0.05</v>
          </cell>
          <cell r="L255">
            <v>0</v>
          </cell>
          <cell r="M255">
            <v>0.05</v>
          </cell>
          <cell r="N255">
            <v>0</v>
          </cell>
          <cell r="AA255">
            <v>2</v>
          </cell>
          <cell r="AC255" t="str">
            <v xml:space="preserve">A+ </v>
          </cell>
          <cell r="AD255">
            <v>0</v>
          </cell>
          <cell r="AE255">
            <v>0</v>
          </cell>
          <cell r="AF255">
            <v>0</v>
          </cell>
          <cell r="AG255">
            <v>0</v>
          </cell>
          <cell r="AH255">
            <v>0.04</v>
          </cell>
          <cell r="AI255">
            <v>0</v>
          </cell>
          <cell r="AL255" t="str">
            <v xml:space="preserve">A+ </v>
          </cell>
          <cell r="AM255">
            <v>0</v>
          </cell>
          <cell r="AN255">
            <v>0</v>
          </cell>
          <cell r="AO255">
            <v>0</v>
          </cell>
          <cell r="AP255">
            <v>0</v>
          </cell>
          <cell r="AQ255">
            <v>0.04</v>
          </cell>
          <cell r="AR255">
            <v>0</v>
          </cell>
        </row>
        <row r="256">
          <cell r="B256">
            <v>3</v>
          </cell>
          <cell r="D256" t="str">
            <v>Deferred - Not Yet Due</v>
          </cell>
          <cell r="H256">
            <v>0</v>
          </cell>
          <cell r="I256">
            <v>0</v>
          </cell>
          <cell r="J256">
            <v>0</v>
          </cell>
          <cell r="K256">
            <v>0.05</v>
          </cell>
          <cell r="L256">
            <v>0</v>
          </cell>
          <cell r="M256">
            <v>0.05</v>
          </cell>
          <cell r="N256">
            <v>0</v>
          </cell>
          <cell r="AA256">
            <v>3</v>
          </cell>
          <cell r="AC256" t="str">
            <v>A</v>
          </cell>
          <cell r="AD256">
            <v>0</v>
          </cell>
          <cell r="AE256">
            <v>0</v>
          </cell>
          <cell r="AF256">
            <v>0</v>
          </cell>
          <cell r="AG256">
            <v>0</v>
          </cell>
          <cell r="AH256">
            <v>0.06</v>
          </cell>
          <cell r="AI256">
            <v>0</v>
          </cell>
          <cell r="AL256" t="str">
            <v>A</v>
          </cell>
          <cell r="AM256">
            <v>0</v>
          </cell>
          <cell r="AN256">
            <v>0</v>
          </cell>
          <cell r="AO256">
            <v>0</v>
          </cell>
          <cell r="AP256">
            <v>0</v>
          </cell>
          <cell r="AQ256">
            <v>0.06</v>
          </cell>
          <cell r="AR256">
            <v>0</v>
          </cell>
        </row>
        <row r="257">
          <cell r="B257">
            <v>4</v>
          </cell>
          <cell r="E257" t="str">
            <v>Ceded Balances Payable</v>
          </cell>
          <cell r="H257">
            <v>0</v>
          </cell>
          <cell r="I257">
            <v>0</v>
          </cell>
          <cell r="J257">
            <v>0</v>
          </cell>
          <cell r="K257">
            <v>0.05</v>
          </cell>
          <cell r="L257">
            <v>0</v>
          </cell>
          <cell r="M257">
            <v>0.05</v>
          </cell>
          <cell r="N257">
            <v>0</v>
          </cell>
          <cell r="AA257">
            <v>4</v>
          </cell>
          <cell r="AC257" t="str">
            <v>A-</v>
          </cell>
          <cell r="AD257">
            <v>0</v>
          </cell>
          <cell r="AE257">
            <v>0</v>
          </cell>
          <cell r="AF257">
            <v>0</v>
          </cell>
          <cell r="AG257">
            <v>0</v>
          </cell>
          <cell r="AH257">
            <v>0.1</v>
          </cell>
          <cell r="AI257">
            <v>0</v>
          </cell>
          <cell r="AL257" t="str">
            <v>A-</v>
          </cell>
          <cell r="AM257">
            <v>0</v>
          </cell>
          <cell r="AN257">
            <v>0</v>
          </cell>
          <cell r="AO257">
            <v>0</v>
          </cell>
          <cell r="AP257">
            <v>0</v>
          </cell>
          <cell r="AQ257">
            <v>0.1</v>
          </cell>
          <cell r="AR257">
            <v>0</v>
          </cell>
        </row>
        <row r="258">
          <cell r="B258">
            <v>5</v>
          </cell>
          <cell r="D258" t="str">
            <v>Accrued Retros</v>
          </cell>
          <cell r="H258">
            <v>0</v>
          </cell>
          <cell r="I258">
            <v>0</v>
          </cell>
          <cell r="J258">
            <v>0</v>
          </cell>
          <cell r="K258">
            <v>0.1</v>
          </cell>
          <cell r="L258">
            <v>0</v>
          </cell>
          <cell r="M258">
            <v>0.1</v>
          </cell>
          <cell r="N258">
            <v>0</v>
          </cell>
          <cell r="AA258">
            <v>5</v>
          </cell>
          <cell r="AC258" t="str">
            <v>B++</v>
          </cell>
          <cell r="AD258">
            <v>0</v>
          </cell>
          <cell r="AE258">
            <v>0</v>
          </cell>
          <cell r="AF258">
            <v>0</v>
          </cell>
          <cell r="AG258">
            <v>0</v>
          </cell>
          <cell r="AH258">
            <v>0.15</v>
          </cell>
          <cell r="AI258">
            <v>0</v>
          </cell>
          <cell r="AL258" t="str">
            <v>B++</v>
          </cell>
          <cell r="AM258">
            <v>0</v>
          </cell>
          <cell r="AN258">
            <v>0</v>
          </cell>
          <cell r="AO258">
            <v>0</v>
          </cell>
          <cell r="AP258">
            <v>0</v>
          </cell>
          <cell r="AQ258">
            <v>0.15</v>
          </cell>
          <cell r="AR258">
            <v>0</v>
          </cell>
        </row>
        <row r="259">
          <cell r="B259">
            <v>6</v>
          </cell>
          <cell r="E259" t="str">
            <v>Collateralized Balances</v>
          </cell>
          <cell r="H259">
            <v>0</v>
          </cell>
          <cell r="I259">
            <v>0</v>
          </cell>
          <cell r="J259">
            <v>0</v>
          </cell>
          <cell r="K259">
            <v>0.1</v>
          </cell>
          <cell r="L259">
            <v>0</v>
          </cell>
          <cell r="M259">
            <v>0.1</v>
          </cell>
          <cell r="N259">
            <v>0</v>
          </cell>
          <cell r="AA259">
            <v>6</v>
          </cell>
          <cell r="AC259" t="str">
            <v xml:space="preserve">B+ </v>
          </cell>
          <cell r="AD259">
            <v>0</v>
          </cell>
          <cell r="AE259">
            <v>0</v>
          </cell>
          <cell r="AF259">
            <v>0</v>
          </cell>
          <cell r="AG259">
            <v>0</v>
          </cell>
          <cell r="AH259">
            <v>0.2</v>
          </cell>
          <cell r="AI259">
            <v>0</v>
          </cell>
          <cell r="AL259" t="str">
            <v xml:space="preserve">B+ </v>
          </cell>
          <cell r="AM259">
            <v>0</v>
          </cell>
          <cell r="AN259">
            <v>0</v>
          </cell>
          <cell r="AO259">
            <v>0</v>
          </cell>
          <cell r="AP259">
            <v>0</v>
          </cell>
          <cell r="AQ259">
            <v>0.2</v>
          </cell>
          <cell r="AR259">
            <v>0</v>
          </cell>
        </row>
        <row r="260">
          <cell r="AA260">
            <v>7</v>
          </cell>
          <cell r="AC260" t="str">
            <v>B</v>
          </cell>
          <cell r="AD260">
            <v>0</v>
          </cell>
          <cell r="AE260">
            <v>0</v>
          </cell>
          <cell r="AF260">
            <v>0</v>
          </cell>
          <cell r="AG260">
            <v>0</v>
          </cell>
          <cell r="AH260">
            <v>0.3</v>
          </cell>
          <cell r="AI260">
            <v>0</v>
          </cell>
          <cell r="AL260" t="str">
            <v>B</v>
          </cell>
          <cell r="AM260">
            <v>0</v>
          </cell>
          <cell r="AN260">
            <v>0</v>
          </cell>
          <cell r="AO260">
            <v>0</v>
          </cell>
          <cell r="AP260">
            <v>0</v>
          </cell>
          <cell r="AQ260">
            <v>0.3</v>
          </cell>
          <cell r="AR260">
            <v>0</v>
          </cell>
        </row>
        <row r="261">
          <cell r="B261">
            <v>7</v>
          </cell>
          <cell r="E261" t="str">
            <v>Gross Premium Remittance</v>
          </cell>
          <cell r="H261">
            <v>0</v>
          </cell>
          <cell r="I261">
            <v>0</v>
          </cell>
          <cell r="J261">
            <v>0</v>
          </cell>
          <cell r="K261">
            <v>0</v>
          </cell>
          <cell r="M261">
            <v>0</v>
          </cell>
          <cell r="N261">
            <v>0</v>
          </cell>
          <cell r="AA261">
            <v>8</v>
          </cell>
          <cell r="AC261" t="str">
            <v>B-</v>
          </cell>
          <cell r="AD261">
            <v>0</v>
          </cell>
          <cell r="AE261">
            <v>0</v>
          </cell>
          <cell r="AF261">
            <v>0</v>
          </cell>
          <cell r="AG261">
            <v>0</v>
          </cell>
          <cell r="AH261">
            <v>0.4</v>
          </cell>
          <cell r="AI261">
            <v>0</v>
          </cell>
          <cell r="AL261" t="str">
            <v>B-</v>
          </cell>
          <cell r="AM261">
            <v>0</v>
          </cell>
          <cell r="AN261">
            <v>0</v>
          </cell>
          <cell r="AO261">
            <v>0</v>
          </cell>
          <cell r="AP261">
            <v>0</v>
          </cell>
          <cell r="AQ261">
            <v>0.4</v>
          </cell>
          <cell r="AR261">
            <v>0</v>
          </cell>
        </row>
        <row r="262">
          <cell r="AA262">
            <v>9</v>
          </cell>
          <cell r="AC262" t="str">
            <v>&lt;= C++</v>
          </cell>
          <cell r="AD262">
            <v>0</v>
          </cell>
          <cell r="AE262">
            <v>0</v>
          </cell>
          <cell r="AF262">
            <v>0</v>
          </cell>
          <cell r="AG262">
            <v>0</v>
          </cell>
          <cell r="AH262">
            <v>1</v>
          </cell>
          <cell r="AI262">
            <v>0</v>
          </cell>
          <cell r="AL262" t="str">
            <v>&lt;= C++</v>
          </cell>
          <cell r="AM262">
            <v>0</v>
          </cell>
          <cell r="AN262">
            <v>0</v>
          </cell>
          <cell r="AO262">
            <v>0</v>
          </cell>
          <cell r="AP262">
            <v>0</v>
          </cell>
          <cell r="AQ262">
            <v>1</v>
          </cell>
          <cell r="AR262">
            <v>0</v>
          </cell>
        </row>
        <row r="263">
          <cell r="AA263">
            <v>10</v>
          </cell>
          <cell r="AC263" t="str">
            <v>Non Rated</v>
          </cell>
          <cell r="AD263">
            <v>0</v>
          </cell>
          <cell r="AE263">
            <v>0</v>
          </cell>
          <cell r="AF263">
            <v>0</v>
          </cell>
          <cell r="AG263">
            <v>0</v>
          </cell>
          <cell r="AH263">
            <v>1</v>
          </cell>
          <cell r="AI263">
            <v>0</v>
          </cell>
          <cell r="AL263" t="str">
            <v>Non Rated</v>
          </cell>
          <cell r="AM263">
            <v>0</v>
          </cell>
          <cell r="AN263">
            <v>0</v>
          </cell>
          <cell r="AO263">
            <v>0</v>
          </cell>
          <cell r="AP263">
            <v>0</v>
          </cell>
          <cell r="AQ263">
            <v>1</v>
          </cell>
          <cell r="AR263">
            <v>0</v>
          </cell>
        </row>
        <row r="264">
          <cell r="C264" t="str">
            <v>Reinsurance Recoverables (A)</v>
          </cell>
          <cell r="I264" t="str">
            <v>(Click button to go to the separate reinsurance recoverable table)</v>
          </cell>
          <cell r="AA264">
            <v>11</v>
          </cell>
          <cell r="AB264" t="str">
            <v>No Breakout Available</v>
          </cell>
          <cell r="AD264">
            <v>0</v>
          </cell>
          <cell r="AE264">
            <v>0</v>
          </cell>
          <cell r="AF264">
            <v>0</v>
          </cell>
          <cell r="AG264">
            <v>0</v>
          </cell>
          <cell r="AH264">
            <v>0.1</v>
          </cell>
          <cell r="AI264">
            <v>0</v>
          </cell>
          <cell r="AK264" t="str">
            <v>No Breakout Available</v>
          </cell>
          <cell r="AM264">
            <v>0</v>
          </cell>
          <cell r="AN264">
            <v>0</v>
          </cell>
          <cell r="AO264">
            <v>0</v>
          </cell>
          <cell r="AP264">
            <v>0</v>
          </cell>
          <cell r="AQ264">
            <v>0.1</v>
          </cell>
          <cell r="AR264">
            <v>0</v>
          </cell>
        </row>
        <row r="265">
          <cell r="B265">
            <v>8</v>
          </cell>
          <cell r="D265" t="str">
            <v>Foreign Affiliates</v>
          </cell>
          <cell r="H265">
            <v>0</v>
          </cell>
          <cell r="I265">
            <v>0</v>
          </cell>
          <cell r="J265">
            <v>0</v>
          </cell>
          <cell r="K265">
            <v>0.1</v>
          </cell>
          <cell r="L265">
            <v>0</v>
          </cell>
          <cell r="M265">
            <v>0.1</v>
          </cell>
          <cell r="N265">
            <v>0</v>
          </cell>
          <cell r="P265">
            <v>1</v>
          </cell>
          <cell r="AA265">
            <v>12</v>
          </cell>
          <cell r="AC265" t="str">
            <v>Total</v>
          </cell>
          <cell r="AD265">
            <v>0</v>
          </cell>
          <cell r="AE265">
            <v>0</v>
          </cell>
          <cell r="AF265">
            <v>0</v>
          </cell>
          <cell r="AG265">
            <v>0</v>
          </cell>
          <cell r="AH265">
            <v>0</v>
          </cell>
          <cell r="AI265">
            <v>0</v>
          </cell>
          <cell r="AL265" t="str">
            <v>Total</v>
          </cell>
          <cell r="AM265">
            <v>0</v>
          </cell>
          <cell r="AN265">
            <v>0</v>
          </cell>
          <cell r="AO265">
            <v>0</v>
          </cell>
          <cell r="AP265">
            <v>0</v>
          </cell>
          <cell r="AQ265">
            <v>0</v>
          </cell>
          <cell r="AR265">
            <v>0</v>
          </cell>
        </row>
        <row r="266">
          <cell r="B266">
            <v>9</v>
          </cell>
          <cell r="D266" t="str">
            <v>Domestic Affiliates (In Rating Group) [C]</v>
          </cell>
          <cell r="H266">
            <v>0</v>
          </cell>
          <cell r="I266">
            <v>0</v>
          </cell>
          <cell r="J266">
            <v>0</v>
          </cell>
          <cell r="K266">
            <v>0.1</v>
          </cell>
          <cell r="L266">
            <v>0</v>
          </cell>
          <cell r="M266">
            <v>0.1</v>
          </cell>
          <cell r="N266">
            <v>0</v>
          </cell>
          <cell r="P266">
            <v>1</v>
          </cell>
          <cell r="AE266">
            <v>0</v>
          </cell>
        </row>
        <row r="267">
          <cell r="B267">
            <v>10</v>
          </cell>
          <cell r="D267" t="str">
            <v>Domestic Affiliates (Not in Rating Group)</v>
          </cell>
          <cell r="H267">
            <v>0</v>
          </cell>
          <cell r="I267">
            <v>0</v>
          </cell>
          <cell r="J267">
            <v>0</v>
          </cell>
          <cell r="K267">
            <v>0.1</v>
          </cell>
          <cell r="L267">
            <v>0</v>
          </cell>
          <cell r="M267">
            <v>0.1</v>
          </cell>
          <cell r="N267">
            <v>0</v>
          </cell>
          <cell r="P267">
            <v>1</v>
          </cell>
        </row>
        <row r="268">
          <cell r="B268">
            <v>11</v>
          </cell>
          <cell r="D268" t="str">
            <v>Pools &amp; Associations</v>
          </cell>
          <cell r="H268">
            <v>0</v>
          </cell>
          <cell r="I268">
            <v>0</v>
          </cell>
          <cell r="J268">
            <v>0</v>
          </cell>
          <cell r="K268">
            <v>0.1</v>
          </cell>
          <cell r="L268">
            <v>0</v>
          </cell>
          <cell r="M268">
            <v>0.1</v>
          </cell>
          <cell r="N268">
            <v>0</v>
          </cell>
          <cell r="P268">
            <v>1</v>
          </cell>
        </row>
        <row r="269">
          <cell r="B269">
            <v>12</v>
          </cell>
          <cell r="D269" t="str">
            <v>All Other Insurers</v>
          </cell>
          <cell r="H269">
            <v>0</v>
          </cell>
          <cell r="I269">
            <v>0</v>
          </cell>
          <cell r="J269">
            <v>0</v>
          </cell>
          <cell r="K269">
            <v>0.1</v>
          </cell>
          <cell r="L269">
            <v>0</v>
          </cell>
          <cell r="M269">
            <v>0.1</v>
          </cell>
          <cell r="N269">
            <v>0</v>
          </cell>
          <cell r="P269">
            <v>1</v>
          </cell>
          <cell r="AC269" t="str">
            <v>Domestic affiliates(not in rating group) by rating</v>
          </cell>
          <cell r="AL269" t="str">
            <v>Letters of Credit &amp; Trusts on recoverables by rating</v>
          </cell>
        </row>
        <row r="270">
          <cell r="B270">
            <v>13</v>
          </cell>
          <cell r="D270" t="str">
            <v>Less: Letters of Credit, Trusts</v>
          </cell>
          <cell r="H270">
            <v>0</v>
          </cell>
          <cell r="I270">
            <v>0</v>
          </cell>
          <cell r="J270">
            <v>0</v>
          </cell>
          <cell r="K270">
            <v>9.0000000000000011E-2</v>
          </cell>
          <cell r="L270">
            <v>0</v>
          </cell>
          <cell r="M270">
            <v>9.0000000000000011E-2</v>
          </cell>
          <cell r="N270">
            <v>0</v>
          </cell>
          <cell r="P270">
            <v>1</v>
          </cell>
          <cell r="AC270">
            <v>41274</v>
          </cell>
          <cell r="AL270">
            <v>41274</v>
          </cell>
        </row>
        <row r="271">
          <cell r="B271">
            <v>14</v>
          </cell>
          <cell r="D271" t="str">
            <v>Less: Funds Held by Company</v>
          </cell>
          <cell r="H271">
            <v>0</v>
          </cell>
          <cell r="I271">
            <v>0</v>
          </cell>
          <cell r="J271">
            <v>0</v>
          </cell>
          <cell r="K271">
            <v>0.1</v>
          </cell>
          <cell r="L271">
            <v>0</v>
          </cell>
          <cell r="M271">
            <v>0.1</v>
          </cell>
          <cell r="N271">
            <v>0</v>
          </cell>
          <cell r="P271">
            <v>1</v>
          </cell>
          <cell r="AC271" t="str">
            <v>Rating</v>
          </cell>
          <cell r="AD271" t="str">
            <v>Baseline</v>
          </cell>
          <cell r="AE271" t="str">
            <v>Stress Test Ceded Recovs</v>
          </cell>
          <cell r="AF271" t="str">
            <v>Adjustment</v>
          </cell>
          <cell r="AG271" t="str">
            <v>Total</v>
          </cell>
          <cell r="AH271" t="str">
            <v>ARF</v>
          </cell>
          <cell r="AI271" t="str">
            <v>ARC</v>
          </cell>
          <cell r="AL271" t="str">
            <v>Rating</v>
          </cell>
          <cell r="AM271" t="str">
            <v>Baseline</v>
          </cell>
          <cell r="AN271" t="str">
            <v>Stress Test Ceded Recovs</v>
          </cell>
          <cell r="AO271" t="str">
            <v>Adjustment</v>
          </cell>
          <cell r="AP271" t="str">
            <v>Total</v>
          </cell>
          <cell r="AQ271" t="str">
            <v>ARF</v>
          </cell>
          <cell r="AR271" t="str">
            <v>ARC</v>
          </cell>
        </row>
        <row r="272">
          <cell r="AA272">
            <v>13</v>
          </cell>
          <cell r="AC272" t="str">
            <v>A++</v>
          </cell>
          <cell r="AD272">
            <v>0</v>
          </cell>
          <cell r="AE272">
            <v>0</v>
          </cell>
          <cell r="AF272">
            <v>0</v>
          </cell>
          <cell r="AG272">
            <v>0</v>
          </cell>
          <cell r="AH272">
            <v>0.02</v>
          </cell>
          <cell r="AI272">
            <v>0</v>
          </cell>
          <cell r="AL272" t="str">
            <v>A++</v>
          </cell>
          <cell r="AM272">
            <v>0</v>
          </cell>
          <cell r="AN272">
            <v>0</v>
          </cell>
          <cell r="AO272">
            <v>0</v>
          </cell>
          <cell r="AP272">
            <v>0</v>
          </cell>
          <cell r="AQ272">
            <v>1.8000000000000002E-2</v>
          </cell>
          <cell r="AR272">
            <v>0</v>
          </cell>
        </row>
        <row r="273">
          <cell r="B273">
            <v>15</v>
          </cell>
          <cell r="C273" t="str">
            <v>Net Reinsurance Recoverables</v>
          </cell>
          <cell r="H273">
            <v>0</v>
          </cell>
          <cell r="I273">
            <v>0</v>
          </cell>
          <cell r="J273">
            <v>0</v>
          </cell>
          <cell r="K273">
            <v>0</v>
          </cell>
          <cell r="M273">
            <v>0</v>
          </cell>
          <cell r="N273">
            <v>0</v>
          </cell>
          <cell r="O273" t="str">
            <v>= Credit Risk on recoverables</v>
          </cell>
          <cell r="AA273">
            <v>14</v>
          </cell>
          <cell r="AC273" t="str">
            <v xml:space="preserve">A+ </v>
          </cell>
          <cell r="AD273">
            <v>0</v>
          </cell>
          <cell r="AE273">
            <v>0</v>
          </cell>
          <cell r="AF273">
            <v>0</v>
          </cell>
          <cell r="AG273">
            <v>0</v>
          </cell>
          <cell r="AH273">
            <v>0.04</v>
          </cell>
          <cell r="AI273">
            <v>0</v>
          </cell>
          <cell r="AL273" t="str">
            <v xml:space="preserve">A+ </v>
          </cell>
          <cell r="AM273">
            <v>0</v>
          </cell>
          <cell r="AN273">
            <v>0</v>
          </cell>
          <cell r="AO273">
            <v>0</v>
          </cell>
          <cell r="AP273">
            <v>0</v>
          </cell>
          <cell r="AQ273">
            <v>3.6000000000000004E-2</v>
          </cell>
          <cell r="AR273">
            <v>0</v>
          </cell>
        </row>
        <row r="274">
          <cell r="AA274">
            <v>15</v>
          </cell>
          <cell r="AC274" t="str">
            <v>A</v>
          </cell>
          <cell r="AD274">
            <v>0</v>
          </cell>
          <cell r="AE274">
            <v>0</v>
          </cell>
          <cell r="AF274">
            <v>0</v>
          </cell>
          <cell r="AG274">
            <v>0</v>
          </cell>
          <cell r="AH274">
            <v>0.06</v>
          </cell>
          <cell r="AI274">
            <v>0</v>
          </cell>
          <cell r="AL274" t="str">
            <v>A</v>
          </cell>
          <cell r="AM274">
            <v>0</v>
          </cell>
          <cell r="AN274">
            <v>0</v>
          </cell>
          <cell r="AO274">
            <v>0</v>
          </cell>
          <cell r="AP274">
            <v>0</v>
          </cell>
          <cell r="AQ274">
            <v>5.3999999999999999E-2</v>
          </cell>
          <cell r="AR274">
            <v>0</v>
          </cell>
        </row>
        <row r="275">
          <cell r="B275">
            <v>16</v>
          </cell>
          <cell r="C275" t="str">
            <v>Multiply: Reins Dependence Factor (B)</v>
          </cell>
          <cell r="J275">
            <v>0</v>
          </cell>
          <cell r="K275">
            <v>0</v>
          </cell>
          <cell r="L275">
            <v>1</v>
          </cell>
          <cell r="N275">
            <v>1</v>
          </cell>
          <cell r="AA275">
            <v>16</v>
          </cell>
          <cell r="AC275" t="str">
            <v>A-</v>
          </cell>
          <cell r="AD275">
            <v>0</v>
          </cell>
          <cell r="AE275">
            <v>0</v>
          </cell>
          <cell r="AF275">
            <v>0</v>
          </cell>
          <cell r="AG275">
            <v>0</v>
          </cell>
          <cell r="AH275">
            <v>0.1</v>
          </cell>
          <cell r="AI275">
            <v>0</v>
          </cell>
          <cell r="AL275" t="str">
            <v>A-</v>
          </cell>
          <cell r="AM275">
            <v>0</v>
          </cell>
          <cell r="AN275">
            <v>0</v>
          </cell>
          <cell r="AO275">
            <v>0</v>
          </cell>
          <cell r="AP275">
            <v>0</v>
          </cell>
          <cell r="AQ275">
            <v>9.0000000000000011E-2</v>
          </cell>
          <cell r="AR275">
            <v>0</v>
          </cell>
        </row>
        <row r="276">
          <cell r="B276">
            <v>17</v>
          </cell>
          <cell r="E276" t="str">
            <v xml:space="preserve">   Adjustment to Reins Dependence Factor</v>
          </cell>
          <cell r="N276">
            <v>0</v>
          </cell>
          <cell r="AA276">
            <v>17</v>
          </cell>
          <cell r="AC276" t="str">
            <v>B++</v>
          </cell>
          <cell r="AD276">
            <v>0</v>
          </cell>
          <cell r="AE276">
            <v>0</v>
          </cell>
          <cell r="AF276">
            <v>0</v>
          </cell>
          <cell r="AG276">
            <v>0</v>
          </cell>
          <cell r="AH276">
            <v>0.15</v>
          </cell>
          <cell r="AI276">
            <v>0</v>
          </cell>
          <cell r="AL276" t="str">
            <v>B++</v>
          </cell>
          <cell r="AM276">
            <v>0</v>
          </cell>
          <cell r="AN276">
            <v>0</v>
          </cell>
          <cell r="AO276">
            <v>0</v>
          </cell>
          <cell r="AP276">
            <v>0</v>
          </cell>
          <cell r="AQ276">
            <v>0.13500000000000001</v>
          </cell>
          <cell r="AR276">
            <v>0</v>
          </cell>
        </row>
        <row r="277">
          <cell r="B277">
            <v>18</v>
          </cell>
          <cell r="D277" t="str">
            <v>Adjustment for 1% minimum dispute risk on Non Afilliated Recoverables</v>
          </cell>
          <cell r="N277">
            <v>0</v>
          </cell>
          <cell r="AA277">
            <v>18</v>
          </cell>
          <cell r="AC277" t="str">
            <v xml:space="preserve">B+ </v>
          </cell>
          <cell r="AD277">
            <v>0</v>
          </cell>
          <cell r="AE277">
            <v>0</v>
          </cell>
          <cell r="AF277">
            <v>0</v>
          </cell>
          <cell r="AG277">
            <v>0</v>
          </cell>
          <cell r="AH277">
            <v>0.2</v>
          </cell>
          <cell r="AI277">
            <v>0</v>
          </cell>
          <cell r="AL277" t="str">
            <v xml:space="preserve">B+ </v>
          </cell>
          <cell r="AM277">
            <v>0</v>
          </cell>
          <cell r="AN277">
            <v>0</v>
          </cell>
          <cell r="AO277">
            <v>0</v>
          </cell>
          <cell r="AP277">
            <v>0</v>
          </cell>
          <cell r="AQ277">
            <v>0.18000000000000002</v>
          </cell>
          <cell r="AR277">
            <v>0</v>
          </cell>
        </row>
        <row r="278">
          <cell r="B278">
            <v>19</v>
          </cell>
          <cell r="C278" t="str">
            <v>Adj. Net Reins Recoverables</v>
          </cell>
          <cell r="H278">
            <v>0</v>
          </cell>
          <cell r="I278">
            <v>0</v>
          </cell>
          <cell r="J278">
            <v>0</v>
          </cell>
          <cell r="M278">
            <v>0</v>
          </cell>
          <cell r="N278">
            <v>0</v>
          </cell>
          <cell r="O278" t="str">
            <v>= Credit Risk &amp; Dispute Risk on recoverables</v>
          </cell>
          <cell r="AA278">
            <v>19</v>
          </cell>
          <cell r="AC278" t="str">
            <v>B</v>
          </cell>
          <cell r="AD278">
            <v>0</v>
          </cell>
          <cell r="AE278">
            <v>0</v>
          </cell>
          <cell r="AF278">
            <v>0</v>
          </cell>
          <cell r="AG278">
            <v>0</v>
          </cell>
          <cell r="AH278">
            <v>0.3</v>
          </cell>
          <cell r="AI278">
            <v>0</v>
          </cell>
          <cell r="AL278" t="str">
            <v>B</v>
          </cell>
          <cell r="AM278">
            <v>0</v>
          </cell>
          <cell r="AN278">
            <v>0</v>
          </cell>
          <cell r="AO278">
            <v>0</v>
          </cell>
          <cell r="AP278">
            <v>0</v>
          </cell>
          <cell r="AQ278">
            <v>0.27</v>
          </cell>
          <cell r="AR278">
            <v>0</v>
          </cell>
        </row>
        <row r="279">
          <cell r="AA279">
            <v>20</v>
          </cell>
          <cell r="AC279" t="str">
            <v>B-</v>
          </cell>
          <cell r="AD279">
            <v>0</v>
          </cell>
          <cell r="AE279">
            <v>0</v>
          </cell>
          <cell r="AF279">
            <v>0</v>
          </cell>
          <cell r="AG279">
            <v>0</v>
          </cell>
          <cell r="AH279">
            <v>0.4</v>
          </cell>
          <cell r="AI279">
            <v>0</v>
          </cell>
          <cell r="AL279" t="str">
            <v>B-</v>
          </cell>
          <cell r="AM279">
            <v>0</v>
          </cell>
          <cell r="AN279">
            <v>0</v>
          </cell>
          <cell r="AO279">
            <v>0</v>
          </cell>
          <cell r="AP279">
            <v>0</v>
          </cell>
          <cell r="AQ279">
            <v>0.36000000000000004</v>
          </cell>
          <cell r="AR279">
            <v>0</v>
          </cell>
        </row>
        <row r="280">
          <cell r="C280" t="str">
            <v>All Other Recoverables</v>
          </cell>
          <cell r="AA280">
            <v>21</v>
          </cell>
          <cell r="AC280" t="str">
            <v>&lt;= C++</v>
          </cell>
          <cell r="AD280">
            <v>0</v>
          </cell>
          <cell r="AE280">
            <v>0</v>
          </cell>
          <cell r="AF280">
            <v>0</v>
          </cell>
          <cell r="AG280">
            <v>0</v>
          </cell>
          <cell r="AH280">
            <v>1</v>
          </cell>
          <cell r="AI280">
            <v>0</v>
          </cell>
          <cell r="AL280" t="str">
            <v>&lt;= C++</v>
          </cell>
          <cell r="AM280">
            <v>0</v>
          </cell>
          <cell r="AN280">
            <v>0</v>
          </cell>
          <cell r="AO280">
            <v>0</v>
          </cell>
          <cell r="AP280">
            <v>0</v>
          </cell>
          <cell r="AQ280">
            <v>0.9</v>
          </cell>
          <cell r="AR280">
            <v>0</v>
          </cell>
        </row>
        <row r="281">
          <cell r="B281">
            <v>20</v>
          </cell>
          <cell r="D281" t="str">
            <v>Funds Held by Reinsured Cos.</v>
          </cell>
          <cell r="H281">
            <v>0</v>
          </cell>
          <cell r="I281">
            <v>0</v>
          </cell>
          <cell r="J281">
            <v>0</v>
          </cell>
          <cell r="K281">
            <v>0.05</v>
          </cell>
          <cell r="L281">
            <v>0</v>
          </cell>
          <cell r="M281">
            <v>0.05</v>
          </cell>
          <cell r="N281">
            <v>0</v>
          </cell>
          <cell r="AA281">
            <v>22</v>
          </cell>
          <cell r="AC281" t="str">
            <v>Non Rated</v>
          </cell>
          <cell r="AD281">
            <v>0</v>
          </cell>
          <cell r="AE281">
            <v>0</v>
          </cell>
          <cell r="AF281">
            <v>0</v>
          </cell>
          <cell r="AG281">
            <v>0</v>
          </cell>
          <cell r="AH281">
            <v>1</v>
          </cell>
          <cell r="AI281">
            <v>0</v>
          </cell>
          <cell r="AL281" t="str">
            <v>Non Rated</v>
          </cell>
          <cell r="AM281">
            <v>0</v>
          </cell>
          <cell r="AN281">
            <v>0</v>
          </cell>
          <cell r="AO281">
            <v>0</v>
          </cell>
          <cell r="AP281">
            <v>0</v>
          </cell>
          <cell r="AQ281">
            <v>0.9</v>
          </cell>
          <cell r="AR281">
            <v>0</v>
          </cell>
        </row>
        <row r="282">
          <cell r="B282">
            <v>21</v>
          </cell>
          <cell r="D282" t="str">
            <v>Bills Recoverable</v>
          </cell>
          <cell r="H282">
            <v>0</v>
          </cell>
          <cell r="I282">
            <v>0</v>
          </cell>
          <cell r="J282">
            <v>0</v>
          </cell>
          <cell r="K282">
            <v>0.05</v>
          </cell>
          <cell r="L282">
            <v>0</v>
          </cell>
          <cell r="M282">
            <v>0.05</v>
          </cell>
          <cell r="N282">
            <v>0</v>
          </cell>
          <cell r="AA282">
            <v>23</v>
          </cell>
          <cell r="AB282" t="str">
            <v>No Breakout Available</v>
          </cell>
          <cell r="AD282">
            <v>0</v>
          </cell>
          <cell r="AE282">
            <v>0</v>
          </cell>
          <cell r="AF282">
            <v>0</v>
          </cell>
          <cell r="AG282">
            <v>0</v>
          </cell>
          <cell r="AH282">
            <v>0.1</v>
          </cell>
          <cell r="AI282">
            <v>0</v>
          </cell>
          <cell r="AK282" t="str">
            <v>No Breakout Available</v>
          </cell>
          <cell r="AM282">
            <v>0</v>
          </cell>
          <cell r="AN282">
            <v>0</v>
          </cell>
          <cell r="AO282">
            <v>0</v>
          </cell>
          <cell r="AP282">
            <v>0</v>
          </cell>
          <cell r="AQ282">
            <v>9.0000000000000011E-2</v>
          </cell>
          <cell r="AR282">
            <v>0</v>
          </cell>
        </row>
        <row r="283">
          <cell r="B283">
            <v>22</v>
          </cell>
          <cell r="D283" t="str">
            <v>Income Tax Recoverables</v>
          </cell>
          <cell r="H283">
            <v>0</v>
          </cell>
          <cell r="I283">
            <v>0</v>
          </cell>
          <cell r="J283">
            <v>0</v>
          </cell>
          <cell r="K283">
            <v>0.05</v>
          </cell>
          <cell r="L283">
            <v>0</v>
          </cell>
          <cell r="M283">
            <v>0.05</v>
          </cell>
          <cell r="N283">
            <v>0</v>
          </cell>
          <cell r="AA283">
            <v>24</v>
          </cell>
          <cell r="AC283" t="str">
            <v>Total</v>
          </cell>
          <cell r="AD283">
            <v>0</v>
          </cell>
          <cell r="AE283">
            <v>0</v>
          </cell>
          <cell r="AF283">
            <v>0</v>
          </cell>
          <cell r="AG283">
            <v>0</v>
          </cell>
          <cell r="AH283">
            <v>0</v>
          </cell>
          <cell r="AI283">
            <v>0</v>
          </cell>
          <cell r="AL283" t="str">
            <v>Total</v>
          </cell>
          <cell r="AM283">
            <v>0</v>
          </cell>
          <cell r="AN283">
            <v>0</v>
          </cell>
          <cell r="AO283">
            <v>0</v>
          </cell>
          <cell r="AP283">
            <v>0</v>
          </cell>
          <cell r="AQ283">
            <v>0</v>
          </cell>
          <cell r="AR283">
            <v>0</v>
          </cell>
        </row>
        <row r="284">
          <cell r="B284">
            <v>23</v>
          </cell>
          <cell r="D284" t="str">
            <v>Accrued Investment Income</v>
          </cell>
          <cell r="H284">
            <v>0</v>
          </cell>
          <cell r="I284">
            <v>0</v>
          </cell>
          <cell r="J284">
            <v>0</v>
          </cell>
          <cell r="K284">
            <v>2.5000000000000001E-2</v>
          </cell>
          <cell r="L284">
            <v>0</v>
          </cell>
          <cell r="M284">
            <v>2.5000000000000001E-2</v>
          </cell>
          <cell r="N284">
            <v>0</v>
          </cell>
        </row>
        <row r="285">
          <cell r="B285">
            <v>24</v>
          </cell>
          <cell r="D285" t="str">
            <v>Receivable from Affiliates</v>
          </cell>
          <cell r="H285">
            <v>0</v>
          </cell>
          <cell r="I285">
            <v>0</v>
          </cell>
          <cell r="J285">
            <v>0</v>
          </cell>
          <cell r="K285">
            <v>0.05</v>
          </cell>
          <cell r="L285">
            <v>0</v>
          </cell>
          <cell r="M285">
            <v>0.05</v>
          </cell>
          <cell r="N285">
            <v>0</v>
          </cell>
        </row>
        <row r="286">
          <cell r="B286">
            <v>25</v>
          </cell>
          <cell r="D286" t="str">
            <v>Equity in Pools/Assoc.</v>
          </cell>
          <cell r="H286">
            <v>0</v>
          </cell>
          <cell r="I286">
            <v>0</v>
          </cell>
          <cell r="J286">
            <v>0</v>
          </cell>
          <cell r="K286">
            <v>0.05</v>
          </cell>
          <cell r="L286">
            <v>0</v>
          </cell>
          <cell r="M286">
            <v>0.05</v>
          </cell>
          <cell r="N286">
            <v>0</v>
          </cell>
          <cell r="AC286" t="str">
            <v>Pools &amp; Associations by rating</v>
          </cell>
          <cell r="AL286" t="str">
            <v>Recoverables held internally; by rating of the ins. co. whose funds are being held</v>
          </cell>
        </row>
        <row r="287">
          <cell r="B287">
            <v>26</v>
          </cell>
          <cell r="D287" t="str">
            <v>Uninsured A &amp; H Plans</v>
          </cell>
          <cell r="H287">
            <v>0</v>
          </cell>
          <cell r="I287">
            <v>0</v>
          </cell>
          <cell r="J287">
            <v>0</v>
          </cell>
          <cell r="K287">
            <v>0.05</v>
          </cell>
          <cell r="L287">
            <v>0</v>
          </cell>
          <cell r="M287">
            <v>0.05</v>
          </cell>
          <cell r="N287">
            <v>0</v>
          </cell>
          <cell r="AC287">
            <v>41274</v>
          </cell>
          <cell r="AL287">
            <v>41274</v>
          </cell>
        </row>
        <row r="288">
          <cell r="B288">
            <v>27</v>
          </cell>
          <cell r="D288" t="str">
            <v>Others</v>
          </cell>
          <cell r="H288">
            <v>0</v>
          </cell>
          <cell r="I288">
            <v>0</v>
          </cell>
          <cell r="J288">
            <v>0</v>
          </cell>
          <cell r="K288">
            <v>0.05</v>
          </cell>
          <cell r="L288">
            <v>0</v>
          </cell>
          <cell r="M288">
            <v>0.05</v>
          </cell>
          <cell r="N288">
            <v>0</v>
          </cell>
          <cell r="AC288" t="str">
            <v>Rating</v>
          </cell>
          <cell r="AD288" t="str">
            <v>Baseline</v>
          </cell>
          <cell r="AE288" t="str">
            <v>Stress Test Ceded Recovs</v>
          </cell>
          <cell r="AF288" t="str">
            <v>Adjustment</v>
          </cell>
          <cell r="AG288" t="str">
            <v>Total</v>
          </cell>
          <cell r="AH288" t="str">
            <v>ARF</v>
          </cell>
          <cell r="AI288" t="str">
            <v>ARC</v>
          </cell>
          <cell r="AL288" t="str">
            <v>Rating</v>
          </cell>
          <cell r="AM288" t="str">
            <v>Baseline</v>
          </cell>
          <cell r="AN288" t="str">
            <v>Stress Test Ceded Recovs</v>
          </cell>
          <cell r="AO288" t="str">
            <v>Adjustment</v>
          </cell>
          <cell r="AP288" t="str">
            <v>Total</v>
          </cell>
          <cell r="AQ288" t="str">
            <v>ARF</v>
          </cell>
          <cell r="AR288" t="str">
            <v>ARC</v>
          </cell>
        </row>
        <row r="289">
          <cell r="B289">
            <v>28</v>
          </cell>
          <cell r="E289" t="str">
            <v>Other Receivables</v>
          </cell>
          <cell r="H289">
            <v>0</v>
          </cell>
          <cell r="I289">
            <v>0</v>
          </cell>
          <cell r="J289">
            <v>0</v>
          </cell>
          <cell r="K289">
            <v>0</v>
          </cell>
          <cell r="M289">
            <v>0</v>
          </cell>
          <cell r="N289">
            <v>0</v>
          </cell>
          <cell r="AA289">
            <v>25</v>
          </cell>
          <cell r="AC289" t="str">
            <v>A++</v>
          </cell>
          <cell r="AD289">
            <v>0</v>
          </cell>
          <cell r="AE289">
            <v>0</v>
          </cell>
          <cell r="AF289">
            <v>0</v>
          </cell>
          <cell r="AG289">
            <v>0</v>
          </cell>
          <cell r="AH289">
            <v>0.02</v>
          </cell>
          <cell r="AI289">
            <v>0</v>
          </cell>
          <cell r="AL289" t="str">
            <v>A++</v>
          </cell>
          <cell r="AM289">
            <v>0</v>
          </cell>
          <cell r="AN289">
            <v>0</v>
          </cell>
          <cell r="AO289">
            <v>0</v>
          </cell>
          <cell r="AP289">
            <v>0</v>
          </cell>
          <cell r="AQ289">
            <v>0.02</v>
          </cell>
          <cell r="AR289">
            <v>0</v>
          </cell>
        </row>
        <row r="290">
          <cell r="J290" t="str">
            <v xml:space="preserve"> </v>
          </cell>
          <cell r="AA290">
            <v>26</v>
          </cell>
          <cell r="AC290" t="str">
            <v xml:space="preserve">A+ </v>
          </cell>
          <cell r="AD290">
            <v>0</v>
          </cell>
          <cell r="AE290">
            <v>0</v>
          </cell>
          <cell r="AF290">
            <v>0</v>
          </cell>
          <cell r="AG290">
            <v>0</v>
          </cell>
          <cell r="AH290">
            <v>0.04</v>
          </cell>
          <cell r="AI290">
            <v>0</v>
          </cell>
          <cell r="AL290" t="str">
            <v xml:space="preserve">A+ </v>
          </cell>
          <cell r="AM290">
            <v>0</v>
          </cell>
          <cell r="AN290">
            <v>0</v>
          </cell>
          <cell r="AO290">
            <v>0</v>
          </cell>
          <cell r="AP290">
            <v>0</v>
          </cell>
          <cell r="AQ290">
            <v>0.04</v>
          </cell>
          <cell r="AR290">
            <v>0</v>
          </cell>
        </row>
        <row r="291">
          <cell r="B291">
            <v>29</v>
          </cell>
          <cell r="C291" t="str">
            <v>Company Totals (Credit Risk)</v>
          </cell>
          <cell r="H291">
            <v>0</v>
          </cell>
          <cell r="I291">
            <v>0</v>
          </cell>
          <cell r="J291">
            <v>0</v>
          </cell>
          <cell r="K291">
            <v>0</v>
          </cell>
          <cell r="N291">
            <v>0</v>
          </cell>
          <cell r="O291" t="str">
            <v xml:space="preserve"> =(B4)</v>
          </cell>
          <cell r="AA291">
            <v>27</v>
          </cell>
          <cell r="AC291" t="str">
            <v>A</v>
          </cell>
          <cell r="AD291">
            <v>0</v>
          </cell>
          <cell r="AE291">
            <v>0</v>
          </cell>
          <cell r="AF291">
            <v>0</v>
          </cell>
          <cell r="AG291">
            <v>0</v>
          </cell>
          <cell r="AH291">
            <v>0.06</v>
          </cell>
          <cell r="AI291">
            <v>0</v>
          </cell>
          <cell r="AL291" t="str">
            <v>A</v>
          </cell>
          <cell r="AM291">
            <v>0</v>
          </cell>
          <cell r="AN291">
            <v>0</v>
          </cell>
          <cell r="AO291">
            <v>0</v>
          </cell>
          <cell r="AP291">
            <v>0</v>
          </cell>
          <cell r="AQ291">
            <v>0.06</v>
          </cell>
          <cell r="AR291">
            <v>0</v>
          </cell>
        </row>
        <row r="292">
          <cell r="B292">
            <v>30</v>
          </cell>
          <cell r="C292" t="str">
            <v>Company Totals (Investment Risk)</v>
          </cell>
          <cell r="J292">
            <v>0</v>
          </cell>
          <cell r="K292">
            <v>0</v>
          </cell>
          <cell r="N292">
            <v>0</v>
          </cell>
          <cell r="AA292">
            <v>28</v>
          </cell>
          <cell r="AC292" t="str">
            <v>A-</v>
          </cell>
          <cell r="AD292">
            <v>0</v>
          </cell>
          <cell r="AE292">
            <v>0</v>
          </cell>
          <cell r="AF292">
            <v>0</v>
          </cell>
          <cell r="AG292">
            <v>0</v>
          </cell>
          <cell r="AH292">
            <v>0.1</v>
          </cell>
          <cell r="AI292">
            <v>0</v>
          </cell>
          <cell r="AL292" t="str">
            <v>A-</v>
          </cell>
          <cell r="AM292">
            <v>0</v>
          </cell>
          <cell r="AN292">
            <v>0</v>
          </cell>
          <cell r="AO292">
            <v>0</v>
          </cell>
          <cell r="AP292">
            <v>0</v>
          </cell>
          <cell r="AQ292">
            <v>0.1</v>
          </cell>
          <cell r="AR292">
            <v>0</v>
          </cell>
        </row>
        <row r="293">
          <cell r="B293">
            <v>31</v>
          </cell>
          <cell r="C293" t="str">
            <v>Company Totals (Asset Risk)</v>
          </cell>
          <cell r="J293">
            <v>0</v>
          </cell>
          <cell r="K293">
            <v>0</v>
          </cell>
          <cell r="N293">
            <v>0</v>
          </cell>
          <cell r="AA293">
            <v>29</v>
          </cell>
          <cell r="AC293" t="str">
            <v>B++</v>
          </cell>
          <cell r="AD293">
            <v>0</v>
          </cell>
          <cell r="AE293">
            <v>0</v>
          </cell>
          <cell r="AF293">
            <v>0</v>
          </cell>
          <cell r="AG293">
            <v>0</v>
          </cell>
          <cell r="AH293">
            <v>0.15</v>
          </cell>
          <cell r="AI293">
            <v>0</v>
          </cell>
          <cell r="AL293" t="str">
            <v>B++</v>
          </cell>
          <cell r="AM293">
            <v>0</v>
          </cell>
          <cell r="AN293">
            <v>0</v>
          </cell>
          <cell r="AO293">
            <v>0</v>
          </cell>
          <cell r="AP293">
            <v>0</v>
          </cell>
          <cell r="AQ293">
            <v>0.15</v>
          </cell>
          <cell r="AR293">
            <v>0</v>
          </cell>
        </row>
        <row r="294">
          <cell r="C294" t="str">
            <v>Notes:</v>
          </cell>
          <cell r="AA294">
            <v>30</v>
          </cell>
          <cell r="AC294" t="str">
            <v xml:space="preserve">B+ </v>
          </cell>
          <cell r="AD294">
            <v>0</v>
          </cell>
          <cell r="AE294">
            <v>0</v>
          </cell>
          <cell r="AF294">
            <v>0</v>
          </cell>
          <cell r="AG294">
            <v>0</v>
          </cell>
          <cell r="AH294">
            <v>0.2</v>
          </cell>
          <cell r="AI294">
            <v>0</v>
          </cell>
          <cell r="AL294" t="str">
            <v xml:space="preserve">B+ </v>
          </cell>
          <cell r="AM294">
            <v>0</v>
          </cell>
          <cell r="AN294">
            <v>0</v>
          </cell>
          <cell r="AO294">
            <v>0</v>
          </cell>
          <cell r="AP294">
            <v>0</v>
          </cell>
          <cell r="AQ294">
            <v>0.2</v>
          </cell>
          <cell r="AR294">
            <v>0</v>
          </cell>
        </row>
        <row r="295">
          <cell r="C295" t="str">
            <v>(A) - Includes ceded paid, unpaid, IBNR, and unearned premium recoverables.</v>
          </cell>
          <cell r="AA295">
            <v>31</v>
          </cell>
          <cell r="AC295" t="str">
            <v>B</v>
          </cell>
          <cell r="AD295">
            <v>0</v>
          </cell>
          <cell r="AE295">
            <v>0</v>
          </cell>
          <cell r="AF295">
            <v>0</v>
          </cell>
          <cell r="AG295">
            <v>0</v>
          </cell>
          <cell r="AH295">
            <v>0.3</v>
          </cell>
          <cell r="AI295">
            <v>0</v>
          </cell>
          <cell r="AL295" t="str">
            <v>B</v>
          </cell>
          <cell r="AM295">
            <v>0</v>
          </cell>
          <cell r="AN295">
            <v>0</v>
          </cell>
          <cell r="AO295">
            <v>0</v>
          </cell>
          <cell r="AP295">
            <v>0</v>
          </cell>
          <cell r="AQ295">
            <v>0.3</v>
          </cell>
          <cell r="AR295">
            <v>0</v>
          </cell>
        </row>
        <row r="296">
          <cell r="C296" t="str">
            <v>(B) - Excessive reinsurance dependence:</v>
          </cell>
          <cell r="AA296">
            <v>32</v>
          </cell>
          <cell r="AC296" t="str">
            <v>B-</v>
          </cell>
          <cell r="AD296">
            <v>0</v>
          </cell>
          <cell r="AE296">
            <v>0</v>
          </cell>
          <cell r="AF296">
            <v>0</v>
          </cell>
          <cell r="AG296">
            <v>0</v>
          </cell>
          <cell r="AH296">
            <v>0.4</v>
          </cell>
          <cell r="AI296">
            <v>0</v>
          </cell>
          <cell r="AL296" t="str">
            <v>B-</v>
          </cell>
          <cell r="AM296">
            <v>0</v>
          </cell>
          <cell r="AN296">
            <v>0</v>
          </cell>
          <cell r="AO296">
            <v>0</v>
          </cell>
          <cell r="AP296">
            <v>0</v>
          </cell>
          <cell r="AQ296">
            <v>0.4</v>
          </cell>
          <cell r="AR296">
            <v>0</v>
          </cell>
        </row>
        <row r="297">
          <cell r="C297" t="str">
            <v xml:space="preserve">[C] -  To be used for non-consolidated statements or consolidated statements reporting domestic companies(affiliates), not included in the consolidated statement. </v>
          </cell>
          <cell r="AA297">
            <v>33</v>
          </cell>
          <cell r="AC297" t="str">
            <v>&lt;= C++</v>
          </cell>
          <cell r="AD297">
            <v>0</v>
          </cell>
          <cell r="AE297">
            <v>0</v>
          </cell>
          <cell r="AF297">
            <v>0</v>
          </cell>
          <cell r="AG297">
            <v>0</v>
          </cell>
          <cell r="AH297">
            <v>1</v>
          </cell>
          <cell r="AI297">
            <v>0</v>
          </cell>
          <cell r="AL297" t="str">
            <v>&lt;= C++</v>
          </cell>
          <cell r="AM297">
            <v>0</v>
          </cell>
          <cell r="AN297">
            <v>0</v>
          </cell>
          <cell r="AO297">
            <v>0</v>
          </cell>
          <cell r="AP297">
            <v>0</v>
          </cell>
          <cell r="AQ297">
            <v>1</v>
          </cell>
          <cell r="AR297">
            <v>0</v>
          </cell>
        </row>
        <row r="298">
          <cell r="J298" t="str">
            <v>Non-Aff. Reins</v>
          </cell>
          <cell r="AA298">
            <v>34</v>
          </cell>
          <cell r="AC298" t="str">
            <v>Non Rated</v>
          </cell>
          <cell r="AD298">
            <v>0</v>
          </cell>
          <cell r="AE298">
            <v>0</v>
          </cell>
          <cell r="AF298">
            <v>0</v>
          </cell>
          <cell r="AG298">
            <v>0</v>
          </cell>
          <cell r="AH298">
            <v>1</v>
          </cell>
          <cell r="AI298">
            <v>0</v>
          </cell>
          <cell r="AL298" t="str">
            <v>Non Rated</v>
          </cell>
          <cell r="AM298">
            <v>0</v>
          </cell>
          <cell r="AN298">
            <v>0</v>
          </cell>
          <cell r="AO298">
            <v>0</v>
          </cell>
          <cell r="AP298">
            <v>0</v>
          </cell>
          <cell r="AQ298">
            <v>1</v>
          </cell>
          <cell r="AR298">
            <v>0</v>
          </cell>
        </row>
        <row r="299">
          <cell r="J299" t="str">
            <v>Recov./PHS</v>
          </cell>
          <cell r="AA299">
            <v>35</v>
          </cell>
          <cell r="AB299" t="str">
            <v>No Breakout Available</v>
          </cell>
          <cell r="AD299">
            <v>0</v>
          </cell>
          <cell r="AE299">
            <v>0</v>
          </cell>
          <cell r="AF299">
            <v>0</v>
          </cell>
          <cell r="AG299">
            <v>0</v>
          </cell>
          <cell r="AH299">
            <v>0.1</v>
          </cell>
          <cell r="AI299">
            <v>0</v>
          </cell>
          <cell r="AK299" t="str">
            <v>No Breakout Available</v>
          </cell>
          <cell r="AM299">
            <v>0</v>
          </cell>
          <cell r="AN299">
            <v>0</v>
          </cell>
          <cell r="AO299">
            <v>0</v>
          </cell>
          <cell r="AP299">
            <v>0</v>
          </cell>
          <cell r="AQ299">
            <v>0.1</v>
          </cell>
          <cell r="AR299">
            <v>0</v>
          </cell>
        </row>
        <row r="300">
          <cell r="B300">
            <v>32</v>
          </cell>
          <cell r="I300" t="str">
            <v>Company</v>
          </cell>
          <cell r="J300">
            <v>0</v>
          </cell>
          <cell r="AA300">
            <v>36</v>
          </cell>
          <cell r="AC300" t="str">
            <v>Total</v>
          </cell>
          <cell r="AD300">
            <v>0</v>
          </cell>
          <cell r="AE300">
            <v>0</v>
          </cell>
          <cell r="AF300">
            <v>0</v>
          </cell>
          <cell r="AG300">
            <v>0</v>
          </cell>
          <cell r="AH300">
            <v>0</v>
          </cell>
          <cell r="AI300">
            <v>0</v>
          </cell>
          <cell r="AL300" t="str">
            <v>Total</v>
          </cell>
          <cell r="AM300">
            <v>0</v>
          </cell>
          <cell r="AN300">
            <v>0</v>
          </cell>
          <cell r="AO300">
            <v>0</v>
          </cell>
          <cell r="AP300">
            <v>0</v>
          </cell>
          <cell r="AQ300">
            <v>0</v>
          </cell>
          <cell r="AR300">
            <v>0</v>
          </cell>
        </row>
        <row r="301">
          <cell r="B301">
            <v>33</v>
          </cell>
          <cell r="I301" t="str">
            <v>Industry</v>
          </cell>
          <cell r="J301">
            <v>0</v>
          </cell>
        </row>
        <row r="302">
          <cell r="B302">
            <v>34</v>
          </cell>
          <cell r="I302" t="str">
            <v>Excess</v>
          </cell>
          <cell r="J302">
            <v>0</v>
          </cell>
          <cell r="AA302">
            <v>37</v>
          </cell>
          <cell r="AE302" t="str">
            <v>Percentage of recoverables ceded under stress test:</v>
          </cell>
          <cell r="AF302">
            <v>0.4</v>
          </cell>
        </row>
        <row r="303">
          <cell r="B303">
            <v>35</v>
          </cell>
          <cell r="H303" t="str">
            <v>Total Ceded Leverage Ratio</v>
          </cell>
          <cell r="J303">
            <v>0</v>
          </cell>
          <cell r="AA303">
            <v>38</v>
          </cell>
          <cell r="AE303" t="str">
            <v>Amount of recovs ceded under stress test:</v>
          </cell>
          <cell r="AF303">
            <v>0</v>
          </cell>
          <cell r="AG303" t="str">
            <v>analysis type = standard</v>
          </cell>
        </row>
        <row r="403">
          <cell r="B403" t="str">
            <v>Company Name:</v>
          </cell>
          <cell r="F403" t="str">
            <v>XYZ Sample</v>
          </cell>
          <cell r="J403" t="str">
            <v>Currency:</v>
          </cell>
          <cell r="K403" t="str">
            <v>US Dollars</v>
          </cell>
          <cell r="P403" t="str">
            <v>Page 4</v>
          </cell>
          <cell r="BC403" t="str">
            <v>Company Name:</v>
          </cell>
          <cell r="BG403" t="str">
            <v>XYZ Sample</v>
          </cell>
          <cell r="BK403" t="str">
            <v>Currency:</v>
          </cell>
          <cell r="BL403" t="str">
            <v>US Dollars</v>
          </cell>
          <cell r="BR403" t="str">
            <v>Summary Exhibit 4</v>
          </cell>
        </row>
        <row r="404">
          <cell r="B404" t="str">
            <v>AMB Number:</v>
          </cell>
          <cell r="F404" t="str">
            <v>99999</v>
          </cell>
          <cell r="J404" t="str">
            <v>Denomination:</v>
          </cell>
          <cell r="K404" t="str">
            <v>(000)s</v>
          </cell>
          <cell r="BC404" t="str">
            <v>AMB Number:</v>
          </cell>
          <cell r="BG404" t="str">
            <v>99999</v>
          </cell>
          <cell r="BK404" t="str">
            <v>Denomination:</v>
          </cell>
          <cell r="BL404" t="str">
            <v>(000)s</v>
          </cell>
        </row>
        <row r="405">
          <cell r="B405" t="str">
            <v>Analyst:</v>
          </cell>
          <cell r="F405" t="str">
            <v xml:space="preserve"> </v>
          </cell>
          <cell r="BC405" t="str">
            <v>Analyst:</v>
          </cell>
          <cell r="BG405" t="str">
            <v xml:space="preserve"> </v>
          </cell>
        </row>
        <row r="406">
          <cell r="B406" t="str">
            <v>analysis type = standard</v>
          </cell>
          <cell r="K406" t="str">
            <v>CREDIT RISK</v>
          </cell>
          <cell r="AC406" t="str">
            <v>Reinsurance Recoverables</v>
          </cell>
          <cell r="AL406" t="str">
            <v>Reinsurance Recoverables</v>
          </cell>
          <cell r="AR406" t="str">
            <v>Page 4 Breakout</v>
          </cell>
          <cell r="BC406" t="str">
            <v>analysis type = standard</v>
          </cell>
          <cell r="BL406" t="str">
            <v>CREDIT RISK</v>
          </cell>
        </row>
        <row r="407">
          <cell r="H407">
            <v>39813</v>
          </cell>
          <cell r="AC407" t="str">
            <v>Foreign affiliates by rating</v>
          </cell>
          <cell r="AG407" t="str">
            <v>US Dollars</v>
          </cell>
          <cell r="AL407" t="str">
            <v>All Other Insurers by rating</v>
          </cell>
          <cell r="AP407" t="str">
            <v>US Dollars</v>
          </cell>
        </row>
        <row r="408">
          <cell r="K408" t="str">
            <v>Baseline</v>
          </cell>
          <cell r="L408" t="str">
            <v>Adjustment</v>
          </cell>
          <cell r="M408" t="str">
            <v>Total</v>
          </cell>
          <cell r="AC408">
            <v>39813</v>
          </cell>
          <cell r="AL408">
            <v>39813</v>
          </cell>
          <cell r="BI408" t="str">
            <v>Adjusted Amounts as of</v>
          </cell>
          <cell r="BO408" t="str">
            <v>Adjusted Required Capital as of</v>
          </cell>
        </row>
        <row r="409">
          <cell r="C409" t="str">
            <v>Agents' Balances</v>
          </cell>
          <cell r="H409" t="str">
            <v>Baseline</v>
          </cell>
          <cell r="I409" t="str">
            <v>Adjustments</v>
          </cell>
          <cell r="J409" t="str">
            <v>Total</v>
          </cell>
          <cell r="K409" t="str">
            <v>Asset Risk Factor (%)</v>
          </cell>
          <cell r="L409" t="str">
            <v>to Asset Risk Factor (%)</v>
          </cell>
          <cell r="M409" t="str">
            <v>Asset Risk Factor</v>
          </cell>
          <cell r="N409" t="str">
            <v>Adjusted Required Capital</v>
          </cell>
          <cell r="O409" t="str">
            <v>Explanation of Adjustments</v>
          </cell>
          <cell r="AC409" t="str">
            <v>Rating</v>
          </cell>
          <cell r="AD409" t="str">
            <v>Baseline</v>
          </cell>
          <cell r="AE409" t="str">
            <v>Stress Test Ceded Recovs</v>
          </cell>
          <cell r="AF409" t="str">
            <v>Adjustment</v>
          </cell>
          <cell r="AG409" t="str">
            <v>Total</v>
          </cell>
          <cell r="AH409" t="str">
            <v>Asset Risk Factor</v>
          </cell>
          <cell r="AI409" t="str">
            <v>Adjusted Required Capital</v>
          </cell>
          <cell r="AL409" t="str">
            <v>Rating</v>
          </cell>
          <cell r="AM409" t="str">
            <v>Baseline</v>
          </cell>
          <cell r="AN409" t="str">
            <v>Stress Test Ceded Recovs</v>
          </cell>
          <cell r="AO409" t="str">
            <v>Adjustment</v>
          </cell>
          <cell r="AP409" t="str">
            <v>Total</v>
          </cell>
          <cell r="AQ409" t="str">
            <v>Asset Risk Factor</v>
          </cell>
          <cell r="AR409" t="str">
            <v>Adjusted Required Capital</v>
          </cell>
          <cell r="BD409" t="str">
            <v>Agents' Balances</v>
          </cell>
          <cell r="BI409">
            <v>39813</v>
          </cell>
          <cell r="BJ409">
            <v>40178</v>
          </cell>
          <cell r="BK409">
            <v>40543</v>
          </cell>
          <cell r="BL409">
            <v>40908</v>
          </cell>
          <cell r="BM409">
            <v>41274</v>
          </cell>
          <cell r="BO409">
            <v>39813</v>
          </cell>
          <cell r="BP409">
            <v>40178</v>
          </cell>
          <cell r="BQ409">
            <v>40543</v>
          </cell>
          <cell r="BR409">
            <v>40908</v>
          </cell>
          <cell r="BS409">
            <v>41274</v>
          </cell>
        </row>
        <row r="410">
          <cell r="B410">
            <v>1</v>
          </cell>
          <cell r="D410" t="str">
            <v>In Course of Collection</v>
          </cell>
          <cell r="H410">
            <v>0</v>
          </cell>
          <cell r="I410">
            <v>0</v>
          </cell>
          <cell r="J410">
            <v>0</v>
          </cell>
          <cell r="K410">
            <v>0.05</v>
          </cell>
          <cell r="L410">
            <v>0</v>
          </cell>
          <cell r="M410">
            <v>0.05</v>
          </cell>
          <cell r="N410">
            <v>0</v>
          </cell>
          <cell r="O410" t="str">
            <v xml:space="preserve"> </v>
          </cell>
          <cell r="AA410">
            <v>1</v>
          </cell>
          <cell r="AC410" t="str">
            <v>A++</v>
          </cell>
          <cell r="AD410">
            <v>0</v>
          </cell>
          <cell r="AE410">
            <v>0</v>
          </cell>
          <cell r="AF410">
            <v>0</v>
          </cell>
          <cell r="AG410">
            <v>0</v>
          </cell>
          <cell r="AH410">
            <v>0.02</v>
          </cell>
          <cell r="AI410">
            <v>0</v>
          </cell>
          <cell r="AL410" t="str">
            <v>A++</v>
          </cell>
          <cell r="AM410">
            <v>0</v>
          </cell>
          <cell r="AN410">
            <v>0</v>
          </cell>
          <cell r="AO410">
            <v>0</v>
          </cell>
          <cell r="AP410">
            <v>0</v>
          </cell>
          <cell r="AQ410">
            <v>0.02</v>
          </cell>
          <cell r="AR410">
            <v>0</v>
          </cell>
          <cell r="BC410">
            <v>1</v>
          </cell>
          <cell r="BE410" t="str">
            <v>In Course of Collection</v>
          </cell>
          <cell r="BI410">
            <v>0</v>
          </cell>
          <cell r="BJ410">
            <v>0</v>
          </cell>
          <cell r="BK410">
            <v>0</v>
          </cell>
          <cell r="BL410">
            <v>0</v>
          </cell>
          <cell r="BM410">
            <v>0</v>
          </cell>
          <cell r="BO410">
            <v>0</v>
          </cell>
          <cell r="BP410">
            <v>0</v>
          </cell>
          <cell r="BQ410">
            <v>0</v>
          </cell>
          <cell r="BR410">
            <v>0</v>
          </cell>
          <cell r="BS410">
            <v>0</v>
          </cell>
        </row>
        <row r="411">
          <cell r="B411">
            <v>2</v>
          </cell>
          <cell r="E411" t="str">
            <v>Ceded Balances Payable</v>
          </cell>
          <cell r="H411">
            <v>0</v>
          </cell>
          <cell r="I411">
            <v>0</v>
          </cell>
          <cell r="J411">
            <v>0</v>
          </cell>
          <cell r="K411">
            <v>0.05</v>
          </cell>
          <cell r="L411">
            <v>0</v>
          </cell>
          <cell r="M411">
            <v>0.05</v>
          </cell>
          <cell r="N411">
            <v>0</v>
          </cell>
          <cell r="O411" t="str">
            <v xml:space="preserve"> </v>
          </cell>
          <cell r="AA411">
            <v>2</v>
          </cell>
          <cell r="AC411" t="str">
            <v xml:space="preserve">A+ </v>
          </cell>
          <cell r="AD411">
            <v>0</v>
          </cell>
          <cell r="AE411">
            <v>0</v>
          </cell>
          <cell r="AF411">
            <v>0</v>
          </cell>
          <cell r="AG411">
            <v>0</v>
          </cell>
          <cell r="AH411">
            <v>0.04</v>
          </cell>
          <cell r="AI411">
            <v>0</v>
          </cell>
          <cell r="AL411" t="str">
            <v xml:space="preserve">A+ </v>
          </cell>
          <cell r="AM411">
            <v>0</v>
          </cell>
          <cell r="AN411">
            <v>0</v>
          </cell>
          <cell r="AO411">
            <v>0</v>
          </cell>
          <cell r="AP411">
            <v>0</v>
          </cell>
          <cell r="AQ411">
            <v>0.04</v>
          </cell>
          <cell r="AR411">
            <v>0</v>
          </cell>
          <cell r="BC411">
            <v>2</v>
          </cell>
          <cell r="BF411" t="str">
            <v>Ceded Balances Payable</v>
          </cell>
          <cell r="BI411">
            <v>0</v>
          </cell>
          <cell r="BJ411">
            <v>0</v>
          </cell>
          <cell r="BK411">
            <v>0</v>
          </cell>
          <cell r="BL411">
            <v>0</v>
          </cell>
          <cell r="BM411">
            <v>0</v>
          </cell>
          <cell r="BO411">
            <v>0</v>
          </cell>
          <cell r="BP411">
            <v>0</v>
          </cell>
          <cell r="BQ411">
            <v>0</v>
          </cell>
          <cell r="BR411">
            <v>0</v>
          </cell>
          <cell r="BS411">
            <v>0</v>
          </cell>
        </row>
        <row r="412">
          <cell r="B412">
            <v>3</v>
          </cell>
          <cell r="D412" t="str">
            <v>Deferred - Not Yet Due</v>
          </cell>
          <cell r="H412">
            <v>0</v>
          </cell>
          <cell r="I412">
            <v>0</v>
          </cell>
          <cell r="J412">
            <v>0</v>
          </cell>
          <cell r="K412">
            <v>0.05</v>
          </cell>
          <cell r="L412">
            <v>0</v>
          </cell>
          <cell r="M412">
            <v>0.05</v>
          </cell>
          <cell r="N412">
            <v>0</v>
          </cell>
          <cell r="O412" t="str">
            <v xml:space="preserve"> </v>
          </cell>
          <cell r="AA412">
            <v>3</v>
          </cell>
          <cell r="AC412" t="str">
            <v>A</v>
          </cell>
          <cell r="AD412">
            <v>0</v>
          </cell>
          <cell r="AE412">
            <v>0</v>
          </cell>
          <cell r="AF412">
            <v>0</v>
          </cell>
          <cell r="AG412">
            <v>0</v>
          </cell>
          <cell r="AH412">
            <v>0.06</v>
          </cell>
          <cell r="AI412">
            <v>0</v>
          </cell>
          <cell r="AL412" t="str">
            <v>A</v>
          </cell>
          <cell r="AM412">
            <v>0</v>
          </cell>
          <cell r="AN412">
            <v>0</v>
          </cell>
          <cell r="AO412">
            <v>0</v>
          </cell>
          <cell r="AP412">
            <v>0</v>
          </cell>
          <cell r="AQ412">
            <v>0.06</v>
          </cell>
          <cell r="AR412">
            <v>0</v>
          </cell>
          <cell r="BC412">
            <v>3</v>
          </cell>
          <cell r="BE412" t="str">
            <v>Deferred - Not Yet Due</v>
          </cell>
          <cell r="BI412">
            <v>0</v>
          </cell>
          <cell r="BJ412">
            <v>0</v>
          </cell>
          <cell r="BK412">
            <v>0</v>
          </cell>
          <cell r="BL412">
            <v>0</v>
          </cell>
          <cell r="BM412">
            <v>0</v>
          </cell>
          <cell r="BO412">
            <v>0</v>
          </cell>
          <cell r="BP412">
            <v>0</v>
          </cell>
          <cell r="BQ412">
            <v>0</v>
          </cell>
          <cell r="BR412">
            <v>0</v>
          </cell>
          <cell r="BS412">
            <v>0</v>
          </cell>
        </row>
        <row r="413">
          <cell r="B413">
            <v>4</v>
          </cell>
          <cell r="E413" t="str">
            <v>Ceded Balances Payable</v>
          </cell>
          <cell r="H413">
            <v>0</v>
          </cell>
          <cell r="I413">
            <v>0</v>
          </cell>
          <cell r="J413">
            <v>0</v>
          </cell>
          <cell r="K413">
            <v>0.05</v>
          </cell>
          <cell r="L413">
            <v>0</v>
          </cell>
          <cell r="M413">
            <v>0.05</v>
          </cell>
          <cell r="N413">
            <v>0</v>
          </cell>
          <cell r="O413" t="str">
            <v xml:space="preserve"> </v>
          </cell>
          <cell r="AA413">
            <v>4</v>
          </cell>
          <cell r="AC413" t="str">
            <v>A-</v>
          </cell>
          <cell r="AD413">
            <v>0</v>
          </cell>
          <cell r="AE413">
            <v>0</v>
          </cell>
          <cell r="AF413">
            <v>0</v>
          </cell>
          <cell r="AG413">
            <v>0</v>
          </cell>
          <cell r="AH413">
            <v>0.1</v>
          </cell>
          <cell r="AI413">
            <v>0</v>
          </cell>
          <cell r="AL413" t="str">
            <v>A-</v>
          </cell>
          <cell r="AM413">
            <v>0</v>
          </cell>
          <cell r="AN413">
            <v>0</v>
          </cell>
          <cell r="AO413">
            <v>0</v>
          </cell>
          <cell r="AP413">
            <v>0</v>
          </cell>
          <cell r="AQ413">
            <v>0.1</v>
          </cell>
          <cell r="AR413">
            <v>0</v>
          </cell>
          <cell r="BC413">
            <v>4</v>
          </cell>
          <cell r="BF413" t="str">
            <v>Ceded Balances Payable</v>
          </cell>
          <cell r="BI413">
            <v>0</v>
          </cell>
          <cell r="BJ413">
            <v>0</v>
          </cell>
          <cell r="BK413">
            <v>0</v>
          </cell>
          <cell r="BL413">
            <v>0</v>
          </cell>
          <cell r="BM413">
            <v>0</v>
          </cell>
          <cell r="BO413">
            <v>0</v>
          </cell>
          <cell r="BP413">
            <v>0</v>
          </cell>
          <cell r="BQ413">
            <v>0</v>
          </cell>
          <cell r="BR413">
            <v>0</v>
          </cell>
          <cell r="BS413">
            <v>0</v>
          </cell>
        </row>
        <row r="414">
          <cell r="B414">
            <v>5</v>
          </cell>
          <cell r="D414" t="str">
            <v>Accrued Retros</v>
          </cell>
          <cell r="H414">
            <v>0</v>
          </cell>
          <cell r="I414">
            <v>0</v>
          </cell>
          <cell r="J414">
            <v>0</v>
          </cell>
          <cell r="K414">
            <v>0.1</v>
          </cell>
          <cell r="L414">
            <v>0</v>
          </cell>
          <cell r="M414">
            <v>0.1</v>
          </cell>
          <cell r="N414">
            <v>0</v>
          </cell>
          <cell r="O414" t="str">
            <v xml:space="preserve"> </v>
          </cell>
          <cell r="AA414">
            <v>5</v>
          </cell>
          <cell r="AC414" t="str">
            <v>B++</v>
          </cell>
          <cell r="AD414">
            <v>0</v>
          </cell>
          <cell r="AE414">
            <v>0</v>
          </cell>
          <cell r="AF414">
            <v>0</v>
          </cell>
          <cell r="AG414">
            <v>0</v>
          </cell>
          <cell r="AH414">
            <v>0.15</v>
          </cell>
          <cell r="AI414">
            <v>0</v>
          </cell>
          <cell r="AL414" t="str">
            <v>B++</v>
          </cell>
          <cell r="AM414">
            <v>0</v>
          </cell>
          <cell r="AN414">
            <v>0</v>
          </cell>
          <cell r="AO414">
            <v>0</v>
          </cell>
          <cell r="AP414">
            <v>0</v>
          </cell>
          <cell r="AQ414">
            <v>0.15</v>
          </cell>
          <cell r="AR414">
            <v>0</v>
          </cell>
          <cell r="BC414">
            <v>5</v>
          </cell>
          <cell r="BE414" t="str">
            <v>Accrued Retros</v>
          </cell>
          <cell r="BI414">
            <v>0</v>
          </cell>
          <cell r="BJ414">
            <v>0</v>
          </cell>
          <cell r="BK414">
            <v>0</v>
          </cell>
          <cell r="BL414">
            <v>0</v>
          </cell>
          <cell r="BM414">
            <v>0</v>
          </cell>
          <cell r="BO414">
            <v>0</v>
          </cell>
          <cell r="BP414">
            <v>0</v>
          </cell>
          <cell r="BQ414">
            <v>0</v>
          </cell>
          <cell r="BR414">
            <v>0</v>
          </cell>
          <cell r="BS414">
            <v>0</v>
          </cell>
        </row>
        <row r="415">
          <cell r="B415">
            <v>6</v>
          </cell>
          <cell r="E415" t="str">
            <v>Collateralized Balances</v>
          </cell>
          <cell r="H415">
            <v>0</v>
          </cell>
          <cell r="I415">
            <v>0</v>
          </cell>
          <cell r="J415">
            <v>0</v>
          </cell>
          <cell r="K415">
            <v>0.1</v>
          </cell>
          <cell r="L415">
            <v>0</v>
          </cell>
          <cell r="M415">
            <v>0.1</v>
          </cell>
          <cell r="N415">
            <v>0</v>
          </cell>
          <cell r="O415" t="str">
            <v xml:space="preserve"> </v>
          </cell>
          <cell r="AA415">
            <v>6</v>
          </cell>
          <cell r="AC415" t="str">
            <v xml:space="preserve">B+ </v>
          </cell>
          <cell r="AD415">
            <v>0</v>
          </cell>
          <cell r="AE415">
            <v>0</v>
          </cell>
          <cell r="AF415">
            <v>0</v>
          </cell>
          <cell r="AG415">
            <v>0</v>
          </cell>
          <cell r="AH415">
            <v>0.2</v>
          </cell>
          <cell r="AI415">
            <v>0</v>
          </cell>
          <cell r="AL415" t="str">
            <v xml:space="preserve">B+ </v>
          </cell>
          <cell r="AM415">
            <v>0</v>
          </cell>
          <cell r="AN415">
            <v>0</v>
          </cell>
          <cell r="AO415">
            <v>0</v>
          </cell>
          <cell r="AP415">
            <v>0</v>
          </cell>
          <cell r="AQ415">
            <v>0.2</v>
          </cell>
          <cell r="AR415">
            <v>0</v>
          </cell>
          <cell r="BC415">
            <v>6</v>
          </cell>
          <cell r="BF415" t="str">
            <v>Collateralized Balances</v>
          </cell>
          <cell r="BI415">
            <v>0</v>
          </cell>
          <cell r="BJ415">
            <v>0</v>
          </cell>
          <cell r="BK415">
            <v>0</v>
          </cell>
          <cell r="BL415">
            <v>0</v>
          </cell>
          <cell r="BM415">
            <v>0</v>
          </cell>
          <cell r="BO415">
            <v>0</v>
          </cell>
          <cell r="BP415">
            <v>0</v>
          </cell>
          <cell r="BQ415">
            <v>0</v>
          </cell>
          <cell r="BR415">
            <v>0</v>
          </cell>
          <cell r="BS415">
            <v>0</v>
          </cell>
        </row>
        <row r="416">
          <cell r="AA416">
            <v>7</v>
          </cell>
          <cell r="AC416" t="str">
            <v>B</v>
          </cell>
          <cell r="AD416">
            <v>0</v>
          </cell>
          <cell r="AE416">
            <v>0</v>
          </cell>
          <cell r="AF416">
            <v>0</v>
          </cell>
          <cell r="AG416">
            <v>0</v>
          </cell>
          <cell r="AH416">
            <v>0.3</v>
          </cell>
          <cell r="AI416">
            <v>0</v>
          </cell>
          <cell r="AL416" t="str">
            <v>B</v>
          </cell>
          <cell r="AM416">
            <v>0</v>
          </cell>
          <cell r="AN416">
            <v>0</v>
          </cell>
          <cell r="AO416">
            <v>0</v>
          </cell>
          <cell r="AP416">
            <v>0</v>
          </cell>
          <cell r="AQ416">
            <v>0.3</v>
          </cell>
          <cell r="AR416">
            <v>0</v>
          </cell>
        </row>
        <row r="417">
          <cell r="B417">
            <v>7</v>
          </cell>
          <cell r="E417" t="str">
            <v>Gross Premium Remittance</v>
          </cell>
          <cell r="H417">
            <v>0</v>
          </cell>
          <cell r="I417">
            <v>0</v>
          </cell>
          <cell r="J417">
            <v>0</v>
          </cell>
          <cell r="K417">
            <v>0</v>
          </cell>
          <cell r="M417">
            <v>0</v>
          </cell>
          <cell r="N417">
            <v>0</v>
          </cell>
          <cell r="AA417">
            <v>8</v>
          </cell>
          <cell r="AC417" t="str">
            <v>B-</v>
          </cell>
          <cell r="AD417">
            <v>0</v>
          </cell>
          <cell r="AE417">
            <v>0</v>
          </cell>
          <cell r="AF417">
            <v>0</v>
          </cell>
          <cell r="AG417">
            <v>0</v>
          </cell>
          <cell r="AH417">
            <v>0.4</v>
          </cell>
          <cell r="AI417">
            <v>0</v>
          </cell>
          <cell r="AL417" t="str">
            <v>B-</v>
          </cell>
          <cell r="AM417">
            <v>0</v>
          </cell>
          <cell r="AN417">
            <v>0</v>
          </cell>
          <cell r="AO417">
            <v>0</v>
          </cell>
          <cell r="AP417">
            <v>0</v>
          </cell>
          <cell r="AQ417">
            <v>0.4</v>
          </cell>
          <cell r="AR417">
            <v>0</v>
          </cell>
          <cell r="BC417">
            <v>7</v>
          </cell>
          <cell r="BF417" t="str">
            <v>Gross Premium Remittance</v>
          </cell>
          <cell r="BI417">
            <v>0</v>
          </cell>
          <cell r="BJ417">
            <v>0</v>
          </cell>
          <cell r="BK417">
            <v>0</v>
          </cell>
          <cell r="BL417">
            <v>0</v>
          </cell>
          <cell r="BM417">
            <v>0</v>
          </cell>
          <cell r="BO417">
            <v>0</v>
          </cell>
          <cell r="BP417">
            <v>0</v>
          </cell>
          <cell r="BQ417">
            <v>0</v>
          </cell>
          <cell r="BR417">
            <v>0</v>
          </cell>
          <cell r="BS417">
            <v>0</v>
          </cell>
        </row>
        <row r="418">
          <cell r="AA418">
            <v>9</v>
          </cell>
          <cell r="AC418" t="str">
            <v>&lt;= C++</v>
          </cell>
          <cell r="AD418">
            <v>0</v>
          </cell>
          <cell r="AE418">
            <v>0</v>
          </cell>
          <cell r="AF418">
            <v>0</v>
          </cell>
          <cell r="AG418">
            <v>0</v>
          </cell>
          <cell r="AH418">
            <v>1</v>
          </cell>
          <cell r="AI418">
            <v>0</v>
          </cell>
          <cell r="AL418" t="str">
            <v>&lt;= C++</v>
          </cell>
          <cell r="AM418">
            <v>0</v>
          </cell>
          <cell r="AN418">
            <v>0</v>
          </cell>
          <cell r="AO418">
            <v>0</v>
          </cell>
          <cell r="AP418">
            <v>0</v>
          </cell>
          <cell r="AQ418">
            <v>1</v>
          </cell>
          <cell r="AR418">
            <v>0</v>
          </cell>
        </row>
        <row r="419">
          <cell r="AA419">
            <v>10</v>
          </cell>
          <cell r="AC419" t="str">
            <v>Non Rated</v>
          </cell>
          <cell r="AD419">
            <v>0</v>
          </cell>
          <cell r="AE419">
            <v>0</v>
          </cell>
          <cell r="AF419">
            <v>0</v>
          </cell>
          <cell r="AG419">
            <v>0</v>
          </cell>
          <cell r="AH419">
            <v>1</v>
          </cell>
          <cell r="AI419">
            <v>0</v>
          </cell>
          <cell r="AL419" t="str">
            <v>Non Rated</v>
          </cell>
          <cell r="AM419">
            <v>0</v>
          </cell>
          <cell r="AN419">
            <v>0</v>
          </cell>
          <cell r="AO419">
            <v>0</v>
          </cell>
          <cell r="AP419">
            <v>0</v>
          </cell>
          <cell r="AQ419">
            <v>1</v>
          </cell>
          <cell r="AR419">
            <v>0</v>
          </cell>
        </row>
        <row r="420">
          <cell r="C420" t="str">
            <v>Reinsurance Recoverables (A)</v>
          </cell>
          <cell r="AA420">
            <v>11</v>
          </cell>
          <cell r="AB420" t="str">
            <v>No Breakout Available</v>
          </cell>
          <cell r="AD420">
            <v>0</v>
          </cell>
          <cell r="AE420">
            <v>0</v>
          </cell>
          <cell r="AF420">
            <v>0</v>
          </cell>
          <cell r="AG420">
            <v>0</v>
          </cell>
          <cell r="AH420">
            <v>0.1</v>
          </cell>
          <cell r="AI420">
            <v>0</v>
          </cell>
          <cell r="AK420" t="str">
            <v>No Breakout Available</v>
          </cell>
          <cell r="AM420">
            <v>0</v>
          </cell>
          <cell r="AN420">
            <v>0</v>
          </cell>
          <cell r="AO420">
            <v>0</v>
          </cell>
          <cell r="AP420">
            <v>0</v>
          </cell>
          <cell r="AQ420">
            <v>0.1</v>
          </cell>
          <cell r="AR420">
            <v>0</v>
          </cell>
          <cell r="BD420" t="str">
            <v>Reinsurance Recoverables (A)</v>
          </cell>
        </row>
        <row r="421">
          <cell r="B421">
            <v>8</v>
          </cell>
          <cell r="D421" t="str">
            <v>Foreign Affiliates</v>
          </cell>
          <cell r="H421">
            <v>0</v>
          </cell>
          <cell r="I421">
            <v>0</v>
          </cell>
          <cell r="J421">
            <v>0</v>
          </cell>
          <cell r="K421">
            <v>0.1</v>
          </cell>
          <cell r="L421">
            <v>0</v>
          </cell>
          <cell r="M421">
            <v>0.1</v>
          </cell>
          <cell r="N421">
            <v>0</v>
          </cell>
          <cell r="O421" t="str">
            <v xml:space="preserve"> </v>
          </cell>
          <cell r="AA421">
            <v>12</v>
          </cell>
          <cell r="AC421" t="str">
            <v>Total</v>
          </cell>
          <cell r="AD421">
            <v>0</v>
          </cell>
          <cell r="AE421">
            <v>0</v>
          </cell>
          <cell r="AF421">
            <v>0</v>
          </cell>
          <cell r="AG421">
            <v>0</v>
          </cell>
          <cell r="AH421">
            <v>0</v>
          </cell>
          <cell r="AI421">
            <v>0</v>
          </cell>
          <cell r="AL421" t="str">
            <v>Total</v>
          </cell>
          <cell r="AM421">
            <v>0</v>
          </cell>
          <cell r="AN421">
            <v>0</v>
          </cell>
          <cell r="AO421">
            <v>0</v>
          </cell>
          <cell r="AP421">
            <v>0</v>
          </cell>
          <cell r="AQ421">
            <v>0</v>
          </cell>
          <cell r="AR421">
            <v>0</v>
          </cell>
          <cell r="BC421">
            <v>8</v>
          </cell>
          <cell r="BE421" t="str">
            <v>Foreign Affiliates</v>
          </cell>
          <cell r="BI421">
            <v>0</v>
          </cell>
          <cell r="BJ421">
            <v>0</v>
          </cell>
          <cell r="BK421">
            <v>0</v>
          </cell>
          <cell r="BL421">
            <v>0</v>
          </cell>
          <cell r="BM421">
            <v>0</v>
          </cell>
          <cell r="BO421">
            <v>0</v>
          </cell>
          <cell r="BP421">
            <v>0</v>
          </cell>
          <cell r="BQ421">
            <v>0</v>
          </cell>
          <cell r="BR421">
            <v>0</v>
          </cell>
          <cell r="BS421">
            <v>0</v>
          </cell>
        </row>
        <row r="422">
          <cell r="B422">
            <v>9</v>
          </cell>
          <cell r="D422" t="str">
            <v>Domestic Affiliates (In Rating Group) [C]</v>
          </cell>
          <cell r="H422">
            <v>0</v>
          </cell>
          <cell r="I422">
            <v>0</v>
          </cell>
          <cell r="J422">
            <v>0</v>
          </cell>
          <cell r="K422">
            <v>0.1</v>
          </cell>
          <cell r="L422">
            <v>0</v>
          </cell>
          <cell r="M422">
            <v>0.1</v>
          </cell>
          <cell r="N422">
            <v>0</v>
          </cell>
          <cell r="O422" t="str">
            <v xml:space="preserve"> </v>
          </cell>
          <cell r="BC422">
            <v>9</v>
          </cell>
          <cell r="BE422" t="str">
            <v>Domestic Affiliates (In Rating Group) [C]</v>
          </cell>
          <cell r="BI422">
            <v>0</v>
          </cell>
          <cell r="BJ422">
            <v>0</v>
          </cell>
          <cell r="BK422">
            <v>0</v>
          </cell>
          <cell r="BL422">
            <v>0</v>
          </cell>
          <cell r="BM422">
            <v>0</v>
          </cell>
          <cell r="BO422">
            <v>0</v>
          </cell>
          <cell r="BP422">
            <v>0</v>
          </cell>
          <cell r="BQ422">
            <v>0</v>
          </cell>
          <cell r="BR422">
            <v>0</v>
          </cell>
          <cell r="BS422">
            <v>0</v>
          </cell>
        </row>
        <row r="423">
          <cell r="B423">
            <v>10</v>
          </cell>
          <cell r="D423" t="str">
            <v>Domestic Affiliates (Not in Rating Group)</v>
          </cell>
          <cell r="H423">
            <v>0</v>
          </cell>
          <cell r="I423">
            <v>0</v>
          </cell>
          <cell r="J423">
            <v>0</v>
          </cell>
          <cell r="K423">
            <v>0.1</v>
          </cell>
          <cell r="L423">
            <v>0</v>
          </cell>
          <cell r="M423">
            <v>0.1</v>
          </cell>
          <cell r="N423">
            <v>0</v>
          </cell>
          <cell r="O423" t="str">
            <v xml:space="preserve"> </v>
          </cell>
          <cell r="BC423">
            <v>10</v>
          </cell>
          <cell r="BE423" t="str">
            <v>Domestic Affiliates (Not in Rating Group)</v>
          </cell>
          <cell r="BI423">
            <v>0</v>
          </cell>
          <cell r="BJ423">
            <v>0</v>
          </cell>
          <cell r="BK423">
            <v>0</v>
          </cell>
          <cell r="BL423">
            <v>0</v>
          </cell>
          <cell r="BM423">
            <v>0</v>
          </cell>
          <cell r="BO423">
            <v>0</v>
          </cell>
          <cell r="BP423">
            <v>0</v>
          </cell>
          <cell r="BQ423">
            <v>0</v>
          </cell>
          <cell r="BR423">
            <v>0</v>
          </cell>
          <cell r="BS423">
            <v>0</v>
          </cell>
        </row>
        <row r="424">
          <cell r="B424">
            <v>11</v>
          </cell>
          <cell r="D424" t="str">
            <v>Pools &amp; Associations</v>
          </cell>
          <cell r="H424">
            <v>0</v>
          </cell>
          <cell r="I424">
            <v>0</v>
          </cell>
          <cell r="J424">
            <v>0</v>
          </cell>
          <cell r="K424">
            <v>0.1</v>
          </cell>
          <cell r="L424">
            <v>0</v>
          </cell>
          <cell r="M424">
            <v>0.1</v>
          </cell>
          <cell r="N424">
            <v>0</v>
          </cell>
          <cell r="O424" t="str">
            <v xml:space="preserve"> </v>
          </cell>
          <cell r="BC424">
            <v>11</v>
          </cell>
          <cell r="BE424" t="str">
            <v>Pools &amp; Associations</v>
          </cell>
          <cell r="BI424">
            <v>0</v>
          </cell>
          <cell r="BJ424">
            <v>0</v>
          </cell>
          <cell r="BK424">
            <v>0</v>
          </cell>
          <cell r="BL424">
            <v>0</v>
          </cell>
          <cell r="BM424">
            <v>0</v>
          </cell>
          <cell r="BO424">
            <v>0</v>
          </cell>
          <cell r="BP424">
            <v>0</v>
          </cell>
          <cell r="BQ424">
            <v>0</v>
          </cell>
          <cell r="BR424">
            <v>0</v>
          </cell>
          <cell r="BS424">
            <v>0</v>
          </cell>
        </row>
        <row r="425">
          <cell r="B425">
            <v>12</v>
          </cell>
          <cell r="D425" t="str">
            <v>All Other Insurers</v>
          </cell>
          <cell r="H425">
            <v>0</v>
          </cell>
          <cell r="I425">
            <v>0</v>
          </cell>
          <cell r="J425">
            <v>0</v>
          </cell>
          <cell r="K425">
            <v>0.1</v>
          </cell>
          <cell r="L425">
            <v>0</v>
          </cell>
          <cell r="M425">
            <v>0.1</v>
          </cell>
          <cell r="N425">
            <v>0</v>
          </cell>
          <cell r="O425" t="str">
            <v xml:space="preserve"> </v>
          </cell>
          <cell r="AC425" t="str">
            <v>Domestic affiliates(not in rating group) by rating</v>
          </cell>
          <cell r="AL425" t="str">
            <v>Letters of Credit &amp; Trusts on recoverables by rating</v>
          </cell>
          <cell r="BC425">
            <v>12</v>
          </cell>
          <cell r="BE425" t="str">
            <v>All Other Insurers</v>
          </cell>
          <cell r="BI425">
            <v>0</v>
          </cell>
          <cell r="BJ425">
            <v>0</v>
          </cell>
          <cell r="BK425">
            <v>0</v>
          </cell>
          <cell r="BL425">
            <v>0</v>
          </cell>
          <cell r="BM425">
            <v>0</v>
          </cell>
          <cell r="BO425">
            <v>0</v>
          </cell>
          <cell r="BP425">
            <v>0</v>
          </cell>
          <cell r="BQ425">
            <v>0</v>
          </cell>
          <cell r="BR425">
            <v>0</v>
          </cell>
          <cell r="BS425">
            <v>0</v>
          </cell>
        </row>
        <row r="426">
          <cell r="B426">
            <v>13</v>
          </cell>
          <cell r="D426" t="str">
            <v>Less: Letters of Credit, Trusts</v>
          </cell>
          <cell r="H426">
            <v>0</v>
          </cell>
          <cell r="I426">
            <v>0</v>
          </cell>
          <cell r="J426">
            <v>0</v>
          </cell>
          <cell r="K426">
            <v>9.0000000000000011E-2</v>
          </cell>
          <cell r="L426">
            <v>0</v>
          </cell>
          <cell r="M426">
            <v>9.0000000000000011E-2</v>
          </cell>
          <cell r="N426">
            <v>0</v>
          </cell>
          <cell r="O426" t="str">
            <v xml:space="preserve"> </v>
          </cell>
          <cell r="AC426">
            <v>39813</v>
          </cell>
          <cell r="AL426">
            <v>39813</v>
          </cell>
          <cell r="BC426">
            <v>13</v>
          </cell>
          <cell r="BE426" t="str">
            <v>Less: Letters of Credit, Trusts</v>
          </cell>
          <cell r="BI426">
            <v>0</v>
          </cell>
          <cell r="BJ426">
            <v>0</v>
          </cell>
          <cell r="BK426">
            <v>0</v>
          </cell>
          <cell r="BL426">
            <v>0</v>
          </cell>
          <cell r="BM426">
            <v>0</v>
          </cell>
          <cell r="BO426">
            <v>0</v>
          </cell>
          <cell r="BP426">
            <v>0</v>
          </cell>
          <cell r="BQ426">
            <v>0</v>
          </cell>
          <cell r="BR426">
            <v>0</v>
          </cell>
          <cell r="BS426">
            <v>0</v>
          </cell>
        </row>
        <row r="427">
          <cell r="B427">
            <v>14</v>
          </cell>
          <cell r="D427" t="str">
            <v>Less: Funds Held by Company</v>
          </cell>
          <cell r="H427">
            <v>0</v>
          </cell>
          <cell r="I427">
            <v>0</v>
          </cell>
          <cell r="J427">
            <v>0</v>
          </cell>
          <cell r="K427">
            <v>0.1</v>
          </cell>
          <cell r="L427">
            <v>0</v>
          </cell>
          <cell r="M427">
            <v>0.1</v>
          </cell>
          <cell r="N427">
            <v>0</v>
          </cell>
          <cell r="O427" t="str">
            <v xml:space="preserve"> </v>
          </cell>
          <cell r="AC427" t="str">
            <v>Rating</v>
          </cell>
          <cell r="AD427" t="str">
            <v>Baseline</v>
          </cell>
          <cell r="AE427" t="str">
            <v>Stress Test Ceded Recovs</v>
          </cell>
          <cell r="AF427" t="str">
            <v>Adjustment</v>
          </cell>
          <cell r="AG427" t="str">
            <v>Total</v>
          </cell>
          <cell r="AH427" t="str">
            <v>ARF</v>
          </cell>
          <cell r="AI427" t="str">
            <v>ARC</v>
          </cell>
          <cell r="AL427" t="str">
            <v>Rating</v>
          </cell>
          <cell r="AM427" t="str">
            <v>Baseline</v>
          </cell>
          <cell r="AN427" t="str">
            <v>Stress Test Ceded Recovs</v>
          </cell>
          <cell r="AO427" t="str">
            <v>Adjustment</v>
          </cell>
          <cell r="AP427" t="str">
            <v>Total</v>
          </cell>
          <cell r="AQ427" t="str">
            <v>ARF</v>
          </cell>
          <cell r="AR427" t="str">
            <v>ARC</v>
          </cell>
          <cell r="BC427">
            <v>14</v>
          </cell>
          <cell r="BE427" t="str">
            <v>Less: Funds Held by Company</v>
          </cell>
          <cell r="BI427">
            <v>0</v>
          </cell>
          <cell r="BJ427">
            <v>0</v>
          </cell>
          <cell r="BK427">
            <v>0</v>
          </cell>
          <cell r="BL427">
            <v>0</v>
          </cell>
          <cell r="BM427">
            <v>0</v>
          </cell>
          <cell r="BO427">
            <v>0</v>
          </cell>
          <cell r="BP427">
            <v>0</v>
          </cell>
          <cell r="BQ427">
            <v>0</v>
          </cell>
          <cell r="BR427">
            <v>0</v>
          </cell>
          <cell r="BS427">
            <v>0</v>
          </cell>
        </row>
        <row r="428">
          <cell r="AA428">
            <v>13</v>
          </cell>
          <cell r="AC428" t="str">
            <v>A++</v>
          </cell>
          <cell r="AD428">
            <v>0</v>
          </cell>
          <cell r="AE428">
            <v>0</v>
          </cell>
          <cell r="AF428">
            <v>0</v>
          </cell>
          <cell r="AG428">
            <v>0</v>
          </cell>
          <cell r="AH428">
            <v>0.02</v>
          </cell>
          <cell r="AI428">
            <v>0</v>
          </cell>
          <cell r="AL428" t="str">
            <v>A++</v>
          </cell>
          <cell r="AM428">
            <v>0</v>
          </cell>
          <cell r="AN428">
            <v>0</v>
          </cell>
          <cell r="AO428">
            <v>0</v>
          </cell>
          <cell r="AP428">
            <v>0</v>
          </cell>
          <cell r="AQ428">
            <v>1.8000000000000002E-2</v>
          </cell>
          <cell r="AR428">
            <v>0</v>
          </cell>
        </row>
        <row r="429">
          <cell r="B429">
            <v>15</v>
          </cell>
          <cell r="C429" t="str">
            <v>Net Reinsurance Recoverables</v>
          </cell>
          <cell r="H429">
            <v>0</v>
          </cell>
          <cell r="I429">
            <v>0</v>
          </cell>
          <cell r="J429">
            <v>0</v>
          </cell>
          <cell r="K429">
            <v>0</v>
          </cell>
          <cell r="M429">
            <v>0</v>
          </cell>
          <cell r="N429">
            <v>0</v>
          </cell>
          <cell r="O429" t="str">
            <v>= Credit Risk on recoverables</v>
          </cell>
          <cell r="AA429">
            <v>14</v>
          </cell>
          <cell r="AC429" t="str">
            <v xml:space="preserve">A+ </v>
          </cell>
          <cell r="AD429">
            <v>0</v>
          </cell>
          <cell r="AE429">
            <v>0</v>
          </cell>
          <cell r="AF429">
            <v>0</v>
          </cell>
          <cell r="AG429">
            <v>0</v>
          </cell>
          <cell r="AH429">
            <v>0.04</v>
          </cell>
          <cell r="AI429">
            <v>0</v>
          </cell>
          <cell r="AL429" t="str">
            <v xml:space="preserve">A+ </v>
          </cell>
          <cell r="AM429">
            <v>0</v>
          </cell>
          <cell r="AN429">
            <v>0</v>
          </cell>
          <cell r="AO429">
            <v>0</v>
          </cell>
          <cell r="AP429">
            <v>0</v>
          </cell>
          <cell r="AQ429">
            <v>3.6000000000000004E-2</v>
          </cell>
          <cell r="AR429">
            <v>0</v>
          </cell>
          <cell r="BC429">
            <v>15</v>
          </cell>
          <cell r="BD429" t="str">
            <v>Net Reinsurance Recoverables</v>
          </cell>
          <cell r="BI429">
            <v>0</v>
          </cell>
          <cell r="BJ429">
            <v>0</v>
          </cell>
          <cell r="BK429">
            <v>0</v>
          </cell>
          <cell r="BL429">
            <v>0</v>
          </cell>
          <cell r="BM429">
            <v>0</v>
          </cell>
          <cell r="BO429">
            <v>0</v>
          </cell>
          <cell r="BP429">
            <v>0</v>
          </cell>
          <cell r="BQ429">
            <v>0</v>
          </cell>
          <cell r="BR429">
            <v>0</v>
          </cell>
          <cell r="BS429">
            <v>0</v>
          </cell>
        </row>
        <row r="430">
          <cell r="AA430">
            <v>15</v>
          </cell>
          <cell r="AC430" t="str">
            <v>A</v>
          </cell>
          <cell r="AD430">
            <v>0</v>
          </cell>
          <cell r="AE430">
            <v>0</v>
          </cell>
          <cell r="AF430">
            <v>0</v>
          </cell>
          <cell r="AG430">
            <v>0</v>
          </cell>
          <cell r="AH430">
            <v>0.06</v>
          </cell>
          <cell r="AI430">
            <v>0</v>
          </cell>
          <cell r="AL430" t="str">
            <v>A</v>
          </cell>
          <cell r="AM430">
            <v>0</v>
          </cell>
          <cell r="AN430">
            <v>0</v>
          </cell>
          <cell r="AO430">
            <v>0</v>
          </cell>
          <cell r="AP430">
            <v>0</v>
          </cell>
          <cell r="AQ430">
            <v>5.3999999999999999E-2</v>
          </cell>
          <cell r="AR430">
            <v>0</v>
          </cell>
        </row>
        <row r="431">
          <cell r="B431">
            <v>16</v>
          </cell>
          <cell r="C431" t="str">
            <v>Multiply: Reins Dependence Factor (B)</v>
          </cell>
          <cell r="N431">
            <v>1</v>
          </cell>
          <cell r="AA431">
            <v>16</v>
          </cell>
          <cell r="AC431" t="str">
            <v>A-</v>
          </cell>
          <cell r="AD431">
            <v>0</v>
          </cell>
          <cell r="AE431">
            <v>0</v>
          </cell>
          <cell r="AF431">
            <v>0</v>
          </cell>
          <cell r="AG431">
            <v>0</v>
          </cell>
          <cell r="AH431">
            <v>0.1</v>
          </cell>
          <cell r="AI431">
            <v>0</v>
          </cell>
          <cell r="AL431" t="str">
            <v>A-</v>
          </cell>
          <cell r="AM431">
            <v>0</v>
          </cell>
          <cell r="AN431">
            <v>0</v>
          </cell>
          <cell r="AO431">
            <v>0</v>
          </cell>
          <cell r="AP431">
            <v>0</v>
          </cell>
          <cell r="AQ431">
            <v>9.0000000000000011E-2</v>
          </cell>
          <cell r="AR431">
            <v>0</v>
          </cell>
          <cell r="BC431">
            <v>16</v>
          </cell>
          <cell r="BD431" t="str">
            <v>Multiply: Reins Dependence Factor (B)</v>
          </cell>
          <cell r="BO431">
            <v>1</v>
          </cell>
          <cell r="BP431">
            <v>1</v>
          </cell>
          <cell r="BQ431">
            <v>1</v>
          </cell>
          <cell r="BR431">
            <v>1</v>
          </cell>
          <cell r="BS431">
            <v>1</v>
          </cell>
        </row>
        <row r="432">
          <cell r="B432">
            <v>17</v>
          </cell>
          <cell r="E432" t="str">
            <v xml:space="preserve">   Adjustment to Reins Dependence Factor</v>
          </cell>
          <cell r="N432">
            <v>0</v>
          </cell>
          <cell r="O432" t="str">
            <v xml:space="preserve"> </v>
          </cell>
          <cell r="AA432">
            <v>17</v>
          </cell>
          <cell r="AC432" t="str">
            <v>B++</v>
          </cell>
          <cell r="AD432">
            <v>0</v>
          </cell>
          <cell r="AE432">
            <v>0</v>
          </cell>
          <cell r="AF432">
            <v>0</v>
          </cell>
          <cell r="AG432">
            <v>0</v>
          </cell>
          <cell r="AH432">
            <v>0.15</v>
          </cell>
          <cell r="AI432">
            <v>0</v>
          </cell>
          <cell r="AL432" t="str">
            <v>B++</v>
          </cell>
          <cell r="AM432">
            <v>0</v>
          </cell>
          <cell r="AN432">
            <v>0</v>
          </cell>
          <cell r="AO432">
            <v>0</v>
          </cell>
          <cell r="AP432">
            <v>0</v>
          </cell>
          <cell r="AQ432">
            <v>0.13500000000000001</v>
          </cell>
          <cell r="AR432">
            <v>0</v>
          </cell>
          <cell r="BC432">
            <v>17</v>
          </cell>
          <cell r="BF432" t="str">
            <v xml:space="preserve">   Adjustment to Reins Dependence Factor</v>
          </cell>
          <cell r="BO432">
            <v>0</v>
          </cell>
          <cell r="BP432">
            <v>0</v>
          </cell>
          <cell r="BQ432">
            <v>0</v>
          </cell>
          <cell r="BR432">
            <v>0</v>
          </cell>
          <cell r="BS432">
            <v>0</v>
          </cell>
        </row>
        <row r="433">
          <cell r="B433">
            <v>18</v>
          </cell>
          <cell r="D433" t="str">
            <v>Adjustment for 1% minimum dispute risk on Non Afilliated Recoverables</v>
          </cell>
          <cell r="N433">
            <v>0</v>
          </cell>
          <cell r="AA433">
            <v>18</v>
          </cell>
          <cell r="AC433" t="str">
            <v xml:space="preserve">B+ </v>
          </cell>
          <cell r="AD433">
            <v>0</v>
          </cell>
          <cell r="AE433">
            <v>0</v>
          </cell>
          <cell r="AF433">
            <v>0</v>
          </cell>
          <cell r="AG433">
            <v>0</v>
          </cell>
          <cell r="AH433">
            <v>0.2</v>
          </cell>
          <cell r="AI433">
            <v>0</v>
          </cell>
          <cell r="AL433" t="str">
            <v xml:space="preserve">B+ </v>
          </cell>
          <cell r="AM433">
            <v>0</v>
          </cell>
          <cell r="AN433">
            <v>0</v>
          </cell>
          <cell r="AO433">
            <v>0</v>
          </cell>
          <cell r="AP433">
            <v>0</v>
          </cell>
          <cell r="AQ433">
            <v>0.18000000000000002</v>
          </cell>
          <cell r="AR433">
            <v>0</v>
          </cell>
          <cell r="BC433">
            <v>18</v>
          </cell>
          <cell r="BE433" t="str">
            <v>Adjustment for 1% minimum dispute risk on Non Afilliated Recoverables</v>
          </cell>
          <cell r="BO433">
            <v>0</v>
          </cell>
          <cell r="BP433">
            <v>0</v>
          </cell>
          <cell r="BQ433">
            <v>0</v>
          </cell>
          <cell r="BR433">
            <v>0</v>
          </cell>
          <cell r="BS433">
            <v>0</v>
          </cell>
        </row>
        <row r="434">
          <cell r="B434">
            <v>19</v>
          </cell>
          <cell r="C434" t="str">
            <v>Adj. Net Reins Recoverables</v>
          </cell>
          <cell r="H434">
            <v>0</v>
          </cell>
          <cell r="I434">
            <v>0</v>
          </cell>
          <cell r="J434">
            <v>0</v>
          </cell>
          <cell r="M434">
            <v>0</v>
          </cell>
          <cell r="N434">
            <v>0</v>
          </cell>
          <cell r="O434" t="str">
            <v>= Credit Risk &amp; Dispute Risk on recoverables</v>
          </cell>
          <cell r="AA434">
            <v>19</v>
          </cell>
          <cell r="AC434" t="str">
            <v>B</v>
          </cell>
          <cell r="AD434">
            <v>0</v>
          </cell>
          <cell r="AE434">
            <v>0</v>
          </cell>
          <cell r="AF434">
            <v>0</v>
          </cell>
          <cell r="AG434">
            <v>0</v>
          </cell>
          <cell r="AH434">
            <v>0.3</v>
          </cell>
          <cell r="AI434">
            <v>0</v>
          </cell>
          <cell r="AL434" t="str">
            <v>B</v>
          </cell>
          <cell r="AM434">
            <v>0</v>
          </cell>
          <cell r="AN434">
            <v>0</v>
          </cell>
          <cell r="AO434">
            <v>0</v>
          </cell>
          <cell r="AP434">
            <v>0</v>
          </cell>
          <cell r="AQ434">
            <v>0.27</v>
          </cell>
          <cell r="AR434">
            <v>0</v>
          </cell>
          <cell r="BC434">
            <v>19</v>
          </cell>
          <cell r="BD434" t="str">
            <v>Adj. Net Reins Recoverables</v>
          </cell>
          <cell r="BI434">
            <v>0</v>
          </cell>
          <cell r="BJ434">
            <v>0</v>
          </cell>
          <cell r="BK434">
            <v>0</v>
          </cell>
          <cell r="BL434">
            <v>0</v>
          </cell>
          <cell r="BM434">
            <v>0</v>
          </cell>
          <cell r="BO434">
            <v>0</v>
          </cell>
          <cell r="BP434">
            <v>0</v>
          </cell>
          <cell r="BQ434">
            <v>0</v>
          </cell>
          <cell r="BR434">
            <v>0</v>
          </cell>
          <cell r="BS434">
            <v>0</v>
          </cell>
        </row>
        <row r="435">
          <cell r="AA435">
            <v>20</v>
          </cell>
          <cell r="AC435" t="str">
            <v>B-</v>
          </cell>
          <cell r="AD435">
            <v>0</v>
          </cell>
          <cell r="AE435">
            <v>0</v>
          </cell>
          <cell r="AF435">
            <v>0</v>
          </cell>
          <cell r="AG435">
            <v>0</v>
          </cell>
          <cell r="AH435">
            <v>0.4</v>
          </cell>
          <cell r="AI435">
            <v>0</v>
          </cell>
          <cell r="AL435" t="str">
            <v>B-</v>
          </cell>
          <cell r="AM435">
            <v>0</v>
          </cell>
          <cell r="AN435">
            <v>0</v>
          </cell>
          <cell r="AO435">
            <v>0</v>
          </cell>
          <cell r="AP435">
            <v>0</v>
          </cell>
          <cell r="AQ435">
            <v>0.36000000000000004</v>
          </cell>
          <cell r="AR435">
            <v>0</v>
          </cell>
        </row>
        <row r="436">
          <cell r="C436" t="str">
            <v>All Other Recoverables</v>
          </cell>
          <cell r="AA436">
            <v>21</v>
          </cell>
          <cell r="AC436" t="str">
            <v>&lt;= C++</v>
          </cell>
          <cell r="AD436">
            <v>0</v>
          </cell>
          <cell r="AE436">
            <v>0</v>
          </cell>
          <cell r="AF436">
            <v>0</v>
          </cell>
          <cell r="AG436">
            <v>0</v>
          </cell>
          <cell r="AH436">
            <v>1</v>
          </cell>
          <cell r="AI436">
            <v>0</v>
          </cell>
          <cell r="AL436" t="str">
            <v>&lt;= C++</v>
          </cell>
          <cell r="AM436">
            <v>0</v>
          </cell>
          <cell r="AN436">
            <v>0</v>
          </cell>
          <cell r="AO436">
            <v>0</v>
          </cell>
          <cell r="AP436">
            <v>0</v>
          </cell>
          <cell r="AQ436">
            <v>0.9</v>
          </cell>
          <cell r="AR436">
            <v>0</v>
          </cell>
          <cell r="BD436" t="str">
            <v>All Other Recoverables</v>
          </cell>
        </row>
        <row r="437">
          <cell r="B437">
            <v>20</v>
          </cell>
          <cell r="D437" t="str">
            <v>Funds Held by Reinsured Cos.</v>
          </cell>
          <cell r="H437">
            <v>0</v>
          </cell>
          <cell r="I437">
            <v>0</v>
          </cell>
          <cell r="J437">
            <v>0</v>
          </cell>
          <cell r="K437">
            <v>0.05</v>
          </cell>
          <cell r="L437">
            <v>0</v>
          </cell>
          <cell r="M437">
            <v>0.05</v>
          </cell>
          <cell r="N437">
            <v>0</v>
          </cell>
          <cell r="O437" t="str">
            <v xml:space="preserve"> </v>
          </cell>
          <cell r="AA437">
            <v>22</v>
          </cell>
          <cell r="AC437" t="str">
            <v>Non Rated</v>
          </cell>
          <cell r="AD437">
            <v>0</v>
          </cell>
          <cell r="AE437">
            <v>0</v>
          </cell>
          <cell r="AF437">
            <v>0</v>
          </cell>
          <cell r="AG437">
            <v>0</v>
          </cell>
          <cell r="AH437">
            <v>1</v>
          </cell>
          <cell r="AI437">
            <v>0</v>
          </cell>
          <cell r="AL437" t="str">
            <v>Non Rated</v>
          </cell>
          <cell r="AM437">
            <v>0</v>
          </cell>
          <cell r="AN437">
            <v>0</v>
          </cell>
          <cell r="AO437">
            <v>0</v>
          </cell>
          <cell r="AP437">
            <v>0</v>
          </cell>
          <cell r="AQ437">
            <v>0.9</v>
          </cell>
          <cell r="AR437">
            <v>0</v>
          </cell>
          <cell r="BC437">
            <v>20</v>
          </cell>
          <cell r="BE437" t="str">
            <v>Funds Held by Reinsurers</v>
          </cell>
          <cell r="BI437">
            <v>0</v>
          </cell>
          <cell r="BJ437">
            <v>0</v>
          </cell>
          <cell r="BK437">
            <v>0</v>
          </cell>
          <cell r="BL437">
            <v>0</v>
          </cell>
          <cell r="BM437">
            <v>0</v>
          </cell>
          <cell r="BO437">
            <v>0</v>
          </cell>
          <cell r="BP437">
            <v>0</v>
          </cell>
          <cell r="BQ437">
            <v>0</v>
          </cell>
          <cell r="BR437">
            <v>0</v>
          </cell>
          <cell r="BS437">
            <v>0</v>
          </cell>
        </row>
        <row r="438">
          <cell r="B438">
            <v>21</v>
          </cell>
          <cell r="D438" t="str">
            <v>Bills Recoverable</v>
          </cell>
          <cell r="H438">
            <v>0</v>
          </cell>
          <cell r="I438">
            <v>0</v>
          </cell>
          <cell r="J438">
            <v>0</v>
          </cell>
          <cell r="K438">
            <v>0.05</v>
          </cell>
          <cell r="L438">
            <v>0</v>
          </cell>
          <cell r="M438">
            <v>0.05</v>
          </cell>
          <cell r="N438">
            <v>0</v>
          </cell>
          <cell r="O438" t="str">
            <v xml:space="preserve"> </v>
          </cell>
          <cell r="AA438">
            <v>23</v>
          </cell>
          <cell r="AB438" t="str">
            <v>No Breakout Available</v>
          </cell>
          <cell r="AD438">
            <v>0</v>
          </cell>
          <cell r="AE438">
            <v>0</v>
          </cell>
          <cell r="AF438">
            <v>0</v>
          </cell>
          <cell r="AG438">
            <v>0</v>
          </cell>
          <cell r="AH438">
            <v>0.1</v>
          </cell>
          <cell r="AI438">
            <v>0</v>
          </cell>
          <cell r="AK438" t="str">
            <v>No Breakout Available</v>
          </cell>
          <cell r="AM438">
            <v>0</v>
          </cell>
          <cell r="AN438">
            <v>0</v>
          </cell>
          <cell r="AO438">
            <v>0</v>
          </cell>
          <cell r="AP438">
            <v>0</v>
          </cell>
          <cell r="AQ438">
            <v>9.0000000000000011E-2</v>
          </cell>
          <cell r="AR438">
            <v>0</v>
          </cell>
          <cell r="BC438">
            <v>21</v>
          </cell>
          <cell r="BE438" t="str">
            <v>Bills Recoverable</v>
          </cell>
          <cell r="BI438">
            <v>0</v>
          </cell>
          <cell r="BJ438">
            <v>0</v>
          </cell>
          <cell r="BK438">
            <v>0</v>
          </cell>
          <cell r="BL438">
            <v>0</v>
          </cell>
          <cell r="BM438">
            <v>0</v>
          </cell>
          <cell r="BO438">
            <v>0</v>
          </cell>
          <cell r="BP438">
            <v>0</v>
          </cell>
          <cell r="BQ438">
            <v>0</v>
          </cell>
          <cell r="BR438">
            <v>0</v>
          </cell>
          <cell r="BS438">
            <v>0</v>
          </cell>
        </row>
        <row r="439">
          <cell r="B439">
            <v>22</v>
          </cell>
          <cell r="D439" t="str">
            <v>Income Tax Recoverables</v>
          </cell>
          <cell r="H439">
            <v>0</v>
          </cell>
          <cell r="I439">
            <v>0</v>
          </cell>
          <cell r="J439">
            <v>0</v>
          </cell>
          <cell r="K439">
            <v>0.05</v>
          </cell>
          <cell r="L439">
            <v>0</v>
          </cell>
          <cell r="M439">
            <v>0.05</v>
          </cell>
          <cell r="N439">
            <v>0</v>
          </cell>
          <cell r="O439" t="str">
            <v xml:space="preserve"> </v>
          </cell>
          <cell r="AA439">
            <v>24</v>
          </cell>
          <cell r="AC439" t="str">
            <v>Total</v>
          </cell>
          <cell r="AD439">
            <v>0</v>
          </cell>
          <cell r="AE439">
            <v>0</v>
          </cell>
          <cell r="AF439">
            <v>0</v>
          </cell>
          <cell r="AG439">
            <v>0</v>
          </cell>
          <cell r="AH439">
            <v>0</v>
          </cell>
          <cell r="AI439">
            <v>0</v>
          </cell>
          <cell r="AL439" t="str">
            <v>Total</v>
          </cell>
          <cell r="AM439">
            <v>0</v>
          </cell>
          <cell r="AN439">
            <v>0</v>
          </cell>
          <cell r="AO439">
            <v>0</v>
          </cell>
          <cell r="AP439">
            <v>0</v>
          </cell>
          <cell r="AQ439">
            <v>0</v>
          </cell>
          <cell r="AR439">
            <v>0</v>
          </cell>
          <cell r="BC439">
            <v>22</v>
          </cell>
          <cell r="BE439" t="str">
            <v>Income Tax Recoverables</v>
          </cell>
          <cell r="BI439">
            <v>0</v>
          </cell>
          <cell r="BJ439">
            <v>0</v>
          </cell>
          <cell r="BK439">
            <v>0</v>
          </cell>
          <cell r="BL439">
            <v>0</v>
          </cell>
          <cell r="BM439">
            <v>0</v>
          </cell>
          <cell r="BO439">
            <v>0</v>
          </cell>
          <cell r="BP439">
            <v>0</v>
          </cell>
          <cell r="BQ439">
            <v>0</v>
          </cell>
          <cell r="BR439">
            <v>0</v>
          </cell>
          <cell r="BS439">
            <v>0</v>
          </cell>
        </row>
        <row r="440">
          <cell r="B440">
            <v>23</v>
          </cell>
          <cell r="D440" t="str">
            <v>Accrued Investment Income</v>
          </cell>
          <cell r="H440">
            <v>0</v>
          </cell>
          <cell r="I440">
            <v>0</v>
          </cell>
          <cell r="J440">
            <v>0</v>
          </cell>
          <cell r="K440">
            <v>2.5000000000000001E-2</v>
          </cell>
          <cell r="L440">
            <v>0</v>
          </cell>
          <cell r="M440">
            <v>2.5000000000000001E-2</v>
          </cell>
          <cell r="N440">
            <v>0</v>
          </cell>
          <cell r="O440" t="str">
            <v xml:space="preserve"> </v>
          </cell>
          <cell r="BC440">
            <v>23</v>
          </cell>
          <cell r="BE440" t="str">
            <v>Accrued Investment Income</v>
          </cell>
          <cell r="BI440">
            <v>0</v>
          </cell>
          <cell r="BJ440">
            <v>0</v>
          </cell>
          <cell r="BK440">
            <v>0</v>
          </cell>
          <cell r="BL440">
            <v>0</v>
          </cell>
          <cell r="BM440">
            <v>0</v>
          </cell>
          <cell r="BO440">
            <v>0</v>
          </cell>
          <cell r="BP440">
            <v>0</v>
          </cell>
          <cell r="BQ440">
            <v>0</v>
          </cell>
          <cell r="BR440">
            <v>0</v>
          </cell>
          <cell r="BS440">
            <v>0</v>
          </cell>
        </row>
        <row r="441">
          <cell r="B441">
            <v>24</v>
          </cell>
          <cell r="D441" t="str">
            <v>Receivable from Affiliates</v>
          </cell>
          <cell r="H441">
            <v>0</v>
          </cell>
          <cell r="I441">
            <v>0</v>
          </cell>
          <cell r="J441">
            <v>0</v>
          </cell>
          <cell r="K441">
            <v>0.05</v>
          </cell>
          <cell r="L441">
            <v>0</v>
          </cell>
          <cell r="M441">
            <v>0.05</v>
          </cell>
          <cell r="N441">
            <v>0</v>
          </cell>
          <cell r="O441" t="str">
            <v xml:space="preserve"> </v>
          </cell>
          <cell r="BC441">
            <v>24</v>
          </cell>
          <cell r="BE441" t="str">
            <v>Receivable from Affiliates</v>
          </cell>
          <cell r="BI441">
            <v>0</v>
          </cell>
          <cell r="BJ441">
            <v>0</v>
          </cell>
          <cell r="BK441">
            <v>0</v>
          </cell>
          <cell r="BL441">
            <v>0</v>
          </cell>
          <cell r="BM441">
            <v>0</v>
          </cell>
          <cell r="BO441">
            <v>0</v>
          </cell>
          <cell r="BP441">
            <v>0</v>
          </cell>
          <cell r="BQ441">
            <v>0</v>
          </cell>
          <cell r="BR441">
            <v>0</v>
          </cell>
          <cell r="BS441">
            <v>0</v>
          </cell>
        </row>
        <row r="442">
          <cell r="B442">
            <v>25</v>
          </cell>
          <cell r="D442" t="str">
            <v>Equity in Pools/Assoc.</v>
          </cell>
          <cell r="H442">
            <v>0</v>
          </cell>
          <cell r="I442">
            <v>0</v>
          </cell>
          <cell r="J442">
            <v>0</v>
          </cell>
          <cell r="K442">
            <v>0.05</v>
          </cell>
          <cell r="L442">
            <v>0</v>
          </cell>
          <cell r="M442">
            <v>0.05</v>
          </cell>
          <cell r="N442">
            <v>0</v>
          </cell>
          <cell r="O442" t="str">
            <v xml:space="preserve"> </v>
          </cell>
          <cell r="AC442" t="str">
            <v>Pools &amp; Associations by rating</v>
          </cell>
          <cell r="AL442" t="str">
            <v>Recoverables held internally; by rating of the ins. co. whose funds are being held</v>
          </cell>
          <cell r="BC442">
            <v>25</v>
          </cell>
          <cell r="BE442" t="str">
            <v>Equity in Pools/Assoc.</v>
          </cell>
          <cell r="BI442">
            <v>0</v>
          </cell>
          <cell r="BJ442">
            <v>0</v>
          </cell>
          <cell r="BK442">
            <v>0</v>
          </cell>
          <cell r="BL442">
            <v>0</v>
          </cell>
          <cell r="BM442">
            <v>0</v>
          </cell>
          <cell r="BO442">
            <v>0</v>
          </cell>
          <cell r="BP442">
            <v>0</v>
          </cell>
          <cell r="BQ442">
            <v>0</v>
          </cell>
          <cell r="BR442">
            <v>0</v>
          </cell>
          <cell r="BS442">
            <v>0</v>
          </cell>
        </row>
        <row r="443">
          <cell r="B443">
            <v>26</v>
          </cell>
          <cell r="D443" t="str">
            <v>Uninsured A &amp; H Plans</v>
          </cell>
          <cell r="H443">
            <v>0</v>
          </cell>
          <cell r="I443">
            <v>0</v>
          </cell>
          <cell r="J443">
            <v>0</v>
          </cell>
          <cell r="K443">
            <v>0.05</v>
          </cell>
          <cell r="L443">
            <v>0</v>
          </cell>
          <cell r="M443">
            <v>0.05</v>
          </cell>
          <cell r="N443">
            <v>0</v>
          </cell>
          <cell r="O443" t="str">
            <v xml:space="preserve"> </v>
          </cell>
          <cell r="AC443">
            <v>39813</v>
          </cell>
          <cell r="AL443">
            <v>39813</v>
          </cell>
          <cell r="BC443">
            <v>26</v>
          </cell>
          <cell r="BE443" t="str">
            <v>Uninsured A &amp; H Plans</v>
          </cell>
          <cell r="BI443">
            <v>0</v>
          </cell>
          <cell r="BJ443">
            <v>0</v>
          </cell>
          <cell r="BK443">
            <v>0</v>
          </cell>
          <cell r="BL443">
            <v>0</v>
          </cell>
          <cell r="BM443">
            <v>0</v>
          </cell>
          <cell r="BO443">
            <v>0</v>
          </cell>
          <cell r="BP443">
            <v>0</v>
          </cell>
          <cell r="BQ443">
            <v>0</v>
          </cell>
          <cell r="BR443">
            <v>0</v>
          </cell>
          <cell r="BS443">
            <v>0</v>
          </cell>
        </row>
        <row r="444">
          <cell r="B444">
            <v>27</v>
          </cell>
          <cell r="D444" t="str">
            <v>Others</v>
          </cell>
          <cell r="H444">
            <v>0</v>
          </cell>
          <cell r="I444">
            <v>0</v>
          </cell>
          <cell r="J444">
            <v>0</v>
          </cell>
          <cell r="K444">
            <v>0.05</v>
          </cell>
          <cell r="L444">
            <v>0</v>
          </cell>
          <cell r="M444">
            <v>0.05</v>
          </cell>
          <cell r="N444">
            <v>0</v>
          </cell>
          <cell r="O444" t="str">
            <v xml:space="preserve"> </v>
          </cell>
          <cell r="AC444" t="str">
            <v>Rating</v>
          </cell>
          <cell r="AD444" t="str">
            <v>Baseline</v>
          </cell>
          <cell r="AE444" t="str">
            <v>Stress Test Ceded Recovs</v>
          </cell>
          <cell r="AF444" t="str">
            <v>Adjustment</v>
          </cell>
          <cell r="AG444" t="str">
            <v>Total</v>
          </cell>
          <cell r="AH444" t="str">
            <v>ARF</v>
          </cell>
          <cell r="AI444" t="str">
            <v>ARC</v>
          </cell>
          <cell r="AL444" t="str">
            <v>Rating</v>
          </cell>
          <cell r="AM444" t="str">
            <v>Baseline</v>
          </cell>
          <cell r="AN444" t="str">
            <v>Stress Test Ceded Recovs</v>
          </cell>
          <cell r="AO444" t="str">
            <v>Adjustment</v>
          </cell>
          <cell r="AP444" t="str">
            <v>Total</v>
          </cell>
          <cell r="AQ444" t="str">
            <v>ARF</v>
          </cell>
          <cell r="AR444" t="str">
            <v>ARC</v>
          </cell>
          <cell r="BC444">
            <v>27</v>
          </cell>
          <cell r="BE444" t="str">
            <v>Others</v>
          </cell>
          <cell r="BI444">
            <v>0</v>
          </cell>
          <cell r="BJ444">
            <v>0</v>
          </cell>
          <cell r="BK444">
            <v>0</v>
          </cell>
          <cell r="BL444">
            <v>0</v>
          </cell>
          <cell r="BM444">
            <v>0</v>
          </cell>
          <cell r="BO444">
            <v>0</v>
          </cell>
          <cell r="BP444">
            <v>0</v>
          </cell>
          <cell r="BQ444">
            <v>0</v>
          </cell>
          <cell r="BR444">
            <v>0</v>
          </cell>
          <cell r="BS444">
            <v>0</v>
          </cell>
        </row>
        <row r="445">
          <cell r="B445">
            <v>28</v>
          </cell>
          <cell r="E445" t="str">
            <v>Other Receivables</v>
          </cell>
          <cell r="H445">
            <v>0</v>
          </cell>
          <cell r="I445">
            <v>0</v>
          </cell>
          <cell r="J445">
            <v>0</v>
          </cell>
          <cell r="K445">
            <v>0</v>
          </cell>
          <cell r="L445">
            <v>0</v>
          </cell>
          <cell r="M445">
            <v>0</v>
          </cell>
          <cell r="N445">
            <v>0</v>
          </cell>
          <cell r="AA445">
            <v>25</v>
          </cell>
          <cell r="AC445" t="str">
            <v>A++</v>
          </cell>
          <cell r="AD445">
            <v>0</v>
          </cell>
          <cell r="AE445">
            <v>0</v>
          </cell>
          <cell r="AF445">
            <v>0</v>
          </cell>
          <cell r="AG445">
            <v>0</v>
          </cell>
          <cell r="AH445">
            <v>0.02</v>
          </cell>
          <cell r="AI445">
            <v>0</v>
          </cell>
          <cell r="AL445" t="str">
            <v>A++</v>
          </cell>
          <cell r="AM445">
            <v>0</v>
          </cell>
          <cell r="AN445">
            <v>0</v>
          </cell>
          <cell r="AO445">
            <v>0</v>
          </cell>
          <cell r="AP445">
            <v>0</v>
          </cell>
          <cell r="AQ445">
            <v>0.02</v>
          </cell>
          <cell r="AR445">
            <v>0</v>
          </cell>
          <cell r="BC445">
            <v>28</v>
          </cell>
          <cell r="BF445" t="str">
            <v>Other Receivables</v>
          </cell>
          <cell r="BI445">
            <v>0</v>
          </cell>
          <cell r="BJ445">
            <v>0</v>
          </cell>
          <cell r="BK445">
            <v>0</v>
          </cell>
          <cell r="BL445">
            <v>0</v>
          </cell>
          <cell r="BM445">
            <v>0</v>
          </cell>
          <cell r="BO445">
            <v>0</v>
          </cell>
          <cell r="BP445">
            <v>0</v>
          </cell>
          <cell r="BQ445">
            <v>0</v>
          </cell>
          <cell r="BR445">
            <v>0</v>
          </cell>
          <cell r="BS445">
            <v>0</v>
          </cell>
        </row>
        <row r="446">
          <cell r="J446" t="str">
            <v xml:space="preserve"> </v>
          </cell>
          <cell r="AA446">
            <v>26</v>
          </cell>
          <cell r="AC446" t="str">
            <v xml:space="preserve">A+ </v>
          </cell>
          <cell r="AD446">
            <v>0</v>
          </cell>
          <cell r="AE446">
            <v>0</v>
          </cell>
          <cell r="AF446">
            <v>0</v>
          </cell>
          <cell r="AG446">
            <v>0</v>
          </cell>
          <cell r="AH446">
            <v>0.04</v>
          </cell>
          <cell r="AI446">
            <v>0</v>
          </cell>
          <cell r="AL446" t="str">
            <v xml:space="preserve">A+ </v>
          </cell>
          <cell r="AM446">
            <v>0</v>
          </cell>
          <cell r="AN446">
            <v>0</v>
          </cell>
          <cell r="AO446">
            <v>0</v>
          </cell>
          <cell r="AP446">
            <v>0</v>
          </cell>
          <cell r="AQ446">
            <v>0.04</v>
          </cell>
          <cell r="AR446">
            <v>0</v>
          </cell>
          <cell r="BK446" t="str">
            <v xml:space="preserve"> </v>
          </cell>
        </row>
        <row r="447">
          <cell r="B447">
            <v>29</v>
          </cell>
          <cell r="C447" t="str">
            <v>Company Totals (Credit Risk)</v>
          </cell>
          <cell r="H447">
            <v>0</v>
          </cell>
          <cell r="I447">
            <v>0</v>
          </cell>
          <cell r="J447">
            <v>0</v>
          </cell>
          <cell r="K447">
            <v>0</v>
          </cell>
          <cell r="N447">
            <v>0</v>
          </cell>
          <cell r="O447" t="str">
            <v xml:space="preserve"> =(B4)</v>
          </cell>
          <cell r="AA447">
            <v>27</v>
          </cell>
          <cell r="AC447" t="str">
            <v>A</v>
          </cell>
          <cell r="AD447">
            <v>0</v>
          </cell>
          <cell r="AE447">
            <v>0</v>
          </cell>
          <cell r="AF447">
            <v>0</v>
          </cell>
          <cell r="AG447">
            <v>0</v>
          </cell>
          <cell r="AH447">
            <v>0.06</v>
          </cell>
          <cell r="AI447">
            <v>0</v>
          </cell>
          <cell r="AL447" t="str">
            <v>A</v>
          </cell>
          <cell r="AM447">
            <v>0</v>
          </cell>
          <cell r="AN447">
            <v>0</v>
          </cell>
          <cell r="AO447">
            <v>0</v>
          </cell>
          <cell r="AP447">
            <v>0</v>
          </cell>
          <cell r="AQ447">
            <v>0.06</v>
          </cell>
          <cell r="AR447">
            <v>0</v>
          </cell>
          <cell r="BC447">
            <v>29</v>
          </cell>
          <cell r="BD447" t="str">
            <v>Company Totals (Credit Risk)</v>
          </cell>
          <cell r="BI447">
            <v>0</v>
          </cell>
          <cell r="BJ447">
            <v>0</v>
          </cell>
          <cell r="BK447">
            <v>0</v>
          </cell>
          <cell r="BL447">
            <v>0</v>
          </cell>
          <cell r="BM447">
            <v>0</v>
          </cell>
          <cell r="BO447">
            <v>0</v>
          </cell>
          <cell r="BP447">
            <v>0</v>
          </cell>
          <cell r="BQ447">
            <v>0</v>
          </cell>
          <cell r="BR447">
            <v>0</v>
          </cell>
          <cell r="BS447">
            <v>0</v>
          </cell>
        </row>
        <row r="448">
          <cell r="B448">
            <v>30</v>
          </cell>
          <cell r="C448" t="str">
            <v>Company Totals (Investment Risk)</v>
          </cell>
          <cell r="J448">
            <v>0</v>
          </cell>
          <cell r="K448">
            <v>0</v>
          </cell>
          <cell r="N448">
            <v>0</v>
          </cell>
          <cell r="AA448">
            <v>28</v>
          </cell>
          <cell r="AC448" t="str">
            <v>A-</v>
          </cell>
          <cell r="AD448">
            <v>0</v>
          </cell>
          <cell r="AE448">
            <v>0</v>
          </cell>
          <cell r="AF448">
            <v>0</v>
          </cell>
          <cell r="AG448">
            <v>0</v>
          </cell>
          <cell r="AH448">
            <v>0.1</v>
          </cell>
          <cell r="AI448">
            <v>0</v>
          </cell>
          <cell r="AL448" t="str">
            <v>A-</v>
          </cell>
          <cell r="AM448">
            <v>0</v>
          </cell>
          <cell r="AN448">
            <v>0</v>
          </cell>
          <cell r="AO448">
            <v>0</v>
          </cell>
          <cell r="AP448">
            <v>0</v>
          </cell>
          <cell r="AQ448">
            <v>0.1</v>
          </cell>
          <cell r="AR448">
            <v>0</v>
          </cell>
          <cell r="BC448">
            <v>30</v>
          </cell>
          <cell r="BD448" t="str">
            <v>Company Totals (Investment Risk)</v>
          </cell>
          <cell r="BI448">
            <v>0</v>
          </cell>
          <cell r="BJ448">
            <v>0</v>
          </cell>
          <cell r="BK448">
            <v>0</v>
          </cell>
          <cell r="BL448">
            <v>0</v>
          </cell>
          <cell r="BM448">
            <v>0</v>
          </cell>
          <cell r="BO448">
            <v>0</v>
          </cell>
          <cell r="BP448">
            <v>0</v>
          </cell>
          <cell r="BQ448">
            <v>0</v>
          </cell>
          <cell r="BR448">
            <v>0</v>
          </cell>
          <cell r="BS448">
            <v>0</v>
          </cell>
        </row>
        <row r="449">
          <cell r="B449">
            <v>31</v>
          </cell>
          <cell r="C449" t="str">
            <v>Company Totals (Asset Risk)</v>
          </cell>
          <cell r="J449">
            <v>0</v>
          </cell>
          <cell r="K449">
            <v>0</v>
          </cell>
          <cell r="N449">
            <v>0</v>
          </cell>
          <cell r="AA449">
            <v>29</v>
          </cell>
          <cell r="AC449" t="str">
            <v>B++</v>
          </cell>
          <cell r="AD449">
            <v>0</v>
          </cell>
          <cell r="AE449">
            <v>0</v>
          </cell>
          <cell r="AF449">
            <v>0</v>
          </cell>
          <cell r="AG449">
            <v>0</v>
          </cell>
          <cell r="AH449">
            <v>0.15</v>
          </cell>
          <cell r="AI449">
            <v>0</v>
          </cell>
          <cell r="AL449" t="str">
            <v>B++</v>
          </cell>
          <cell r="AM449">
            <v>0</v>
          </cell>
          <cell r="AN449">
            <v>0</v>
          </cell>
          <cell r="AO449">
            <v>0</v>
          </cell>
          <cell r="AP449">
            <v>0</v>
          </cell>
          <cell r="AQ449">
            <v>0.15</v>
          </cell>
          <cell r="AR449">
            <v>0</v>
          </cell>
          <cell r="BC449">
            <v>31</v>
          </cell>
          <cell r="BD449" t="str">
            <v>Company Totals (Asset Risk)</v>
          </cell>
          <cell r="BI449">
            <v>0</v>
          </cell>
          <cell r="BJ449">
            <v>0</v>
          </cell>
          <cell r="BK449">
            <v>0</v>
          </cell>
          <cell r="BL449">
            <v>0</v>
          </cell>
          <cell r="BM449">
            <v>0</v>
          </cell>
          <cell r="BO449">
            <v>0</v>
          </cell>
          <cell r="BP449">
            <v>0</v>
          </cell>
          <cell r="BQ449">
            <v>0</v>
          </cell>
          <cell r="BR449">
            <v>0</v>
          </cell>
          <cell r="BS449">
            <v>0</v>
          </cell>
        </row>
        <row r="450">
          <cell r="C450" t="str">
            <v>Notes:</v>
          </cell>
          <cell r="AA450">
            <v>30</v>
          </cell>
          <cell r="AC450" t="str">
            <v xml:space="preserve">B+ </v>
          </cell>
          <cell r="AD450">
            <v>0</v>
          </cell>
          <cell r="AE450">
            <v>0</v>
          </cell>
          <cell r="AF450">
            <v>0</v>
          </cell>
          <cell r="AG450">
            <v>0</v>
          </cell>
          <cell r="AH450">
            <v>0.2</v>
          </cell>
          <cell r="AI450">
            <v>0</v>
          </cell>
          <cell r="AL450" t="str">
            <v xml:space="preserve">B+ </v>
          </cell>
          <cell r="AM450">
            <v>0</v>
          </cell>
          <cell r="AN450">
            <v>0</v>
          </cell>
          <cell r="AO450">
            <v>0</v>
          </cell>
          <cell r="AP450">
            <v>0</v>
          </cell>
          <cell r="AQ450">
            <v>0.2</v>
          </cell>
          <cell r="AR450">
            <v>0</v>
          </cell>
          <cell r="BD450" t="str">
            <v>Notes:</v>
          </cell>
        </row>
        <row r="451">
          <cell r="C451" t="str">
            <v>(A) - Includes ceded paid, unpaid, IBNR, and unearned premium recoverables.</v>
          </cell>
          <cell r="AA451">
            <v>31</v>
          </cell>
          <cell r="AC451" t="str">
            <v>B</v>
          </cell>
          <cell r="AD451">
            <v>0</v>
          </cell>
          <cell r="AE451">
            <v>0</v>
          </cell>
          <cell r="AF451">
            <v>0</v>
          </cell>
          <cell r="AG451">
            <v>0</v>
          </cell>
          <cell r="AH451">
            <v>0.3</v>
          </cell>
          <cell r="AI451">
            <v>0</v>
          </cell>
          <cell r="AL451" t="str">
            <v>B</v>
          </cell>
          <cell r="AM451">
            <v>0</v>
          </cell>
          <cell r="AN451">
            <v>0</v>
          </cell>
          <cell r="AO451">
            <v>0</v>
          </cell>
          <cell r="AP451">
            <v>0</v>
          </cell>
          <cell r="AQ451">
            <v>0.3</v>
          </cell>
          <cell r="AR451">
            <v>0</v>
          </cell>
          <cell r="BD451" t="str">
            <v>(A) - Includes ceded paid, unpaid, IBNR, and unearned premium recoverables.</v>
          </cell>
        </row>
        <row r="452">
          <cell r="C452" t="str">
            <v>(B) - Excessive reinsurance dependence:</v>
          </cell>
          <cell r="AA452">
            <v>32</v>
          </cell>
          <cell r="AC452" t="str">
            <v>B-</v>
          </cell>
          <cell r="AD452">
            <v>0</v>
          </cell>
          <cell r="AE452">
            <v>0</v>
          </cell>
          <cell r="AF452">
            <v>0</v>
          </cell>
          <cell r="AG452">
            <v>0</v>
          </cell>
          <cell r="AH452">
            <v>0.4</v>
          </cell>
          <cell r="AI452">
            <v>0</v>
          </cell>
          <cell r="AL452" t="str">
            <v>B-</v>
          </cell>
          <cell r="AM452">
            <v>0</v>
          </cell>
          <cell r="AN452">
            <v>0</v>
          </cell>
          <cell r="AO452">
            <v>0</v>
          </cell>
          <cell r="AP452">
            <v>0</v>
          </cell>
          <cell r="AQ452">
            <v>0.4</v>
          </cell>
          <cell r="AR452">
            <v>0</v>
          </cell>
          <cell r="BD452" t="str">
            <v>(B) - Excessive reinsurance dependence:</v>
          </cell>
        </row>
        <row r="453">
          <cell r="C453" t="str">
            <v xml:space="preserve">[C] -  To be used for non-consolidated statements or consolidated statements reporting domestic companies(affiliates), not included in the consolidated statement. </v>
          </cell>
          <cell r="AA453">
            <v>33</v>
          </cell>
          <cell r="AC453" t="str">
            <v>&lt;= C++</v>
          </cell>
          <cell r="AD453">
            <v>0</v>
          </cell>
          <cell r="AE453">
            <v>0</v>
          </cell>
          <cell r="AF453">
            <v>0</v>
          </cell>
          <cell r="AG453">
            <v>0</v>
          </cell>
          <cell r="AH453">
            <v>1</v>
          </cell>
          <cell r="AI453">
            <v>0</v>
          </cell>
          <cell r="AL453" t="str">
            <v>&lt;= C++</v>
          </cell>
          <cell r="AM453">
            <v>0</v>
          </cell>
          <cell r="AN453">
            <v>0</v>
          </cell>
          <cell r="AO453">
            <v>0</v>
          </cell>
          <cell r="AP453">
            <v>0</v>
          </cell>
          <cell r="AQ453">
            <v>1</v>
          </cell>
          <cell r="AR453">
            <v>0</v>
          </cell>
          <cell r="BD453" t="str">
            <v xml:space="preserve">[C] -  To be used for non-consolidated statements or consolidated statements reporting domestic companies(affiliates), not included in the consolidated statement. </v>
          </cell>
        </row>
        <row r="454">
          <cell r="J454" t="str">
            <v>Non-Aff. Reins</v>
          </cell>
          <cell r="AA454">
            <v>34</v>
          </cell>
          <cell r="AC454" t="str">
            <v>Non Rated</v>
          </cell>
          <cell r="AD454">
            <v>0</v>
          </cell>
          <cell r="AE454">
            <v>0</v>
          </cell>
          <cell r="AF454">
            <v>0</v>
          </cell>
          <cell r="AG454">
            <v>0</v>
          </cell>
          <cell r="AH454">
            <v>1</v>
          </cell>
          <cell r="AI454">
            <v>0</v>
          </cell>
          <cell r="AL454" t="str">
            <v>Non Rated</v>
          </cell>
          <cell r="AM454">
            <v>0</v>
          </cell>
          <cell r="AN454">
            <v>0</v>
          </cell>
          <cell r="AO454">
            <v>0</v>
          </cell>
          <cell r="AP454">
            <v>0</v>
          </cell>
          <cell r="AQ454">
            <v>1</v>
          </cell>
          <cell r="AR454">
            <v>0</v>
          </cell>
          <cell r="BI454" t="str">
            <v>Non-Aff. Reins</v>
          </cell>
          <cell r="BJ454" t="str">
            <v>Non-Aff. Reins</v>
          </cell>
          <cell r="BK454" t="str">
            <v>Non-Aff. Reins</v>
          </cell>
          <cell r="BL454" t="str">
            <v>Non-Aff. Reins</v>
          </cell>
          <cell r="BM454" t="str">
            <v>Non-Aff. Reins</v>
          </cell>
        </row>
        <row r="455">
          <cell r="J455" t="str">
            <v>Recov./PHS</v>
          </cell>
          <cell r="AA455">
            <v>35</v>
          </cell>
          <cell r="AB455" t="str">
            <v>No Breakout Available</v>
          </cell>
          <cell r="AD455">
            <v>0</v>
          </cell>
          <cell r="AE455">
            <v>0</v>
          </cell>
          <cell r="AF455">
            <v>0</v>
          </cell>
          <cell r="AG455">
            <v>0</v>
          </cell>
          <cell r="AH455">
            <v>0.1</v>
          </cell>
          <cell r="AI455">
            <v>0</v>
          </cell>
          <cell r="AK455" t="str">
            <v>No Breakout Available</v>
          </cell>
          <cell r="AM455">
            <v>0</v>
          </cell>
          <cell r="AN455">
            <v>0</v>
          </cell>
          <cell r="AO455">
            <v>0</v>
          </cell>
          <cell r="AP455">
            <v>0</v>
          </cell>
          <cell r="AQ455">
            <v>0.1</v>
          </cell>
          <cell r="AR455">
            <v>0</v>
          </cell>
          <cell r="BI455" t="str">
            <v>Recov./PHS</v>
          </cell>
          <cell r="BJ455" t="str">
            <v>Recov./PHS</v>
          </cell>
          <cell r="BK455" t="str">
            <v>Recov./PHS</v>
          </cell>
          <cell r="BL455" t="str">
            <v>Recov./PHS</v>
          </cell>
          <cell r="BM455" t="str">
            <v>Recov./PHS</v>
          </cell>
          <cell r="BO455" t="str">
            <v>Percentage of recoverables ceded under stress test</v>
          </cell>
        </row>
        <row r="456">
          <cell r="B456">
            <v>32</v>
          </cell>
          <cell r="I456" t="str">
            <v>Company</v>
          </cell>
          <cell r="J456">
            <v>0</v>
          </cell>
          <cell r="AA456">
            <v>36</v>
          </cell>
          <cell r="AC456" t="str">
            <v>Total</v>
          </cell>
          <cell r="AD456">
            <v>0</v>
          </cell>
          <cell r="AE456">
            <v>0</v>
          </cell>
          <cell r="AF456">
            <v>0</v>
          </cell>
          <cell r="AG456">
            <v>0</v>
          </cell>
          <cell r="AH456">
            <v>0</v>
          </cell>
          <cell r="AI456">
            <v>0</v>
          </cell>
          <cell r="AL456" t="str">
            <v>Total</v>
          </cell>
          <cell r="AM456">
            <v>0</v>
          </cell>
          <cell r="AN456">
            <v>0</v>
          </cell>
          <cell r="AO456">
            <v>0</v>
          </cell>
          <cell r="AP456">
            <v>0</v>
          </cell>
          <cell r="AQ456">
            <v>0</v>
          </cell>
          <cell r="AR456">
            <v>0</v>
          </cell>
          <cell r="BC456">
            <v>32</v>
          </cell>
          <cell r="BH456" t="str">
            <v>Company</v>
          </cell>
          <cell r="BI456">
            <v>0</v>
          </cell>
          <cell r="BJ456">
            <v>0</v>
          </cell>
          <cell r="BK456">
            <v>0</v>
          </cell>
          <cell r="BL456">
            <v>0</v>
          </cell>
          <cell r="BM456">
            <v>0</v>
          </cell>
          <cell r="BO456">
            <v>0.4</v>
          </cell>
          <cell r="BP456">
            <v>0.4</v>
          </cell>
          <cell r="BQ456">
            <v>0.4</v>
          </cell>
          <cell r="BR456">
            <v>0.4</v>
          </cell>
          <cell r="BS456">
            <v>0.4</v>
          </cell>
        </row>
        <row r="457">
          <cell r="B457">
            <v>33</v>
          </cell>
          <cell r="I457" t="str">
            <v>Industry</v>
          </cell>
          <cell r="J457">
            <v>0</v>
          </cell>
          <cell r="BC457">
            <v>33</v>
          </cell>
          <cell r="BH457" t="str">
            <v>Industry</v>
          </cell>
          <cell r="BI457">
            <v>0</v>
          </cell>
          <cell r="BJ457">
            <v>0</v>
          </cell>
          <cell r="BK457">
            <v>0</v>
          </cell>
          <cell r="BL457">
            <v>0</v>
          </cell>
          <cell r="BM457">
            <v>0</v>
          </cell>
        </row>
        <row r="458">
          <cell r="B458">
            <v>34</v>
          </cell>
          <cell r="I458" t="str">
            <v>Excess</v>
          </cell>
          <cell r="J458">
            <v>0</v>
          </cell>
          <cell r="AA458">
            <v>37</v>
          </cell>
          <cell r="AE458" t="str">
            <v>Percentage of recoverables ceded under stress test:</v>
          </cell>
          <cell r="AF458">
            <v>0.4</v>
          </cell>
          <cell r="BC458">
            <v>34</v>
          </cell>
          <cell r="BH458" t="str">
            <v>Excess</v>
          </cell>
          <cell r="BI458">
            <v>0</v>
          </cell>
          <cell r="BJ458">
            <v>0</v>
          </cell>
          <cell r="BK458">
            <v>0</v>
          </cell>
          <cell r="BL458">
            <v>0</v>
          </cell>
          <cell r="BM458">
            <v>0</v>
          </cell>
        </row>
        <row r="459">
          <cell r="B459">
            <v>35</v>
          </cell>
          <cell r="H459" t="str">
            <v>Total Ceded Leverage Ratio</v>
          </cell>
          <cell r="J459">
            <v>0</v>
          </cell>
          <cell r="AA459">
            <v>38</v>
          </cell>
          <cell r="AE459" t="str">
            <v>Amount of recovs ceded under stress test:</v>
          </cell>
          <cell r="AF459">
            <v>0</v>
          </cell>
          <cell r="AG459" t="str">
            <v>analysis type = standard</v>
          </cell>
          <cell r="BC459">
            <v>35</v>
          </cell>
          <cell r="BG459" t="str">
            <v>Total Ceded Leverage Ratio</v>
          </cell>
          <cell r="BI459">
            <v>0</v>
          </cell>
          <cell r="BJ459">
            <v>0</v>
          </cell>
          <cell r="BK459">
            <v>0</v>
          </cell>
          <cell r="BL459">
            <v>0</v>
          </cell>
          <cell r="BM459">
            <v>0</v>
          </cell>
        </row>
        <row r="464">
          <cell r="B464" t="str">
            <v>Company Name:</v>
          </cell>
          <cell r="F464" t="str">
            <v>XYZ Sample</v>
          </cell>
          <cell r="J464" t="str">
            <v>Currency:</v>
          </cell>
          <cell r="K464" t="str">
            <v>US Dollars</v>
          </cell>
          <cell r="P464" t="str">
            <v>Page 12</v>
          </cell>
        </row>
        <row r="465">
          <cell r="B465" t="str">
            <v>AMB Number:</v>
          </cell>
          <cell r="F465" t="str">
            <v>99999</v>
          </cell>
          <cell r="J465" t="str">
            <v>Denomination:</v>
          </cell>
          <cell r="K465" t="str">
            <v>(000)s</v>
          </cell>
        </row>
        <row r="466">
          <cell r="B466" t="str">
            <v>Analyst:</v>
          </cell>
          <cell r="F466" t="str">
            <v xml:space="preserve"> </v>
          </cell>
        </row>
        <row r="467">
          <cell r="B467" t="str">
            <v>analysis type = standard</v>
          </cell>
          <cell r="K467" t="str">
            <v>CREDIT RISK</v>
          </cell>
          <cell r="AC467" t="str">
            <v>Reinsurance Recoverables</v>
          </cell>
          <cell r="AL467" t="str">
            <v>Reinsurance Recoverables</v>
          </cell>
          <cell r="AR467" t="str">
            <v>Page 12 Breakout</v>
          </cell>
        </row>
        <row r="468">
          <cell r="H468">
            <v>40178</v>
          </cell>
          <cell r="AC468" t="str">
            <v>Foreign affiliates by rating</v>
          </cell>
          <cell r="AG468" t="str">
            <v>US Dollars</v>
          </cell>
          <cell r="AL468" t="str">
            <v>All Other Insurers by rating</v>
          </cell>
          <cell r="AP468" t="str">
            <v>US Dollars</v>
          </cell>
        </row>
        <row r="469">
          <cell r="K469" t="str">
            <v>Baseline</v>
          </cell>
          <cell r="L469" t="str">
            <v>Adjustment</v>
          </cell>
          <cell r="M469" t="str">
            <v>Total</v>
          </cell>
          <cell r="AC469">
            <v>40178</v>
          </cell>
          <cell r="AL469">
            <v>40178</v>
          </cell>
        </row>
        <row r="470">
          <cell r="C470" t="str">
            <v>Agents' Balances</v>
          </cell>
          <cell r="H470" t="str">
            <v>Baseline</v>
          </cell>
          <cell r="I470" t="str">
            <v>Adjustments</v>
          </cell>
          <cell r="J470" t="str">
            <v>Total</v>
          </cell>
          <cell r="K470" t="str">
            <v>Asset Risk Factor (%)</v>
          </cell>
          <cell r="L470" t="str">
            <v>to Asset Risk Factor (%)</v>
          </cell>
          <cell r="M470" t="str">
            <v>Asset Risk Factor</v>
          </cell>
          <cell r="N470" t="str">
            <v>Adjusted Required Capital</v>
          </cell>
          <cell r="O470" t="str">
            <v>Explanation of Adjustments</v>
          </cell>
          <cell r="AC470" t="str">
            <v>Rating</v>
          </cell>
          <cell r="AD470" t="str">
            <v>Baseline</v>
          </cell>
          <cell r="AE470" t="str">
            <v>Stress Test Ceded Recovs</v>
          </cell>
          <cell r="AF470" t="str">
            <v>Adjustment</v>
          </cell>
          <cell r="AG470" t="str">
            <v>Total</v>
          </cell>
          <cell r="AH470" t="str">
            <v>Asset Risk Factor</v>
          </cell>
          <cell r="AI470" t="str">
            <v>Adjusted Required Capital</v>
          </cell>
          <cell r="AL470" t="str">
            <v>Rating</v>
          </cell>
          <cell r="AM470" t="str">
            <v>Baseline</v>
          </cell>
          <cell r="AN470" t="str">
            <v>Stress Test Ceded Recovs</v>
          </cell>
          <cell r="AO470" t="str">
            <v>Adjustment</v>
          </cell>
          <cell r="AP470" t="str">
            <v>Total</v>
          </cell>
          <cell r="AQ470" t="str">
            <v>Asset Risk Factor</v>
          </cell>
          <cell r="AR470" t="str">
            <v>Adjusted Required Capital</v>
          </cell>
        </row>
        <row r="471">
          <cell r="B471">
            <v>1</v>
          </cell>
          <cell r="D471" t="str">
            <v>In Course of Collection</v>
          </cell>
          <cell r="H471">
            <v>0</v>
          </cell>
          <cell r="I471">
            <v>0</v>
          </cell>
          <cell r="J471">
            <v>0</v>
          </cell>
          <cell r="K471">
            <v>0.05</v>
          </cell>
          <cell r="L471">
            <v>0</v>
          </cell>
          <cell r="M471">
            <v>0.05</v>
          </cell>
          <cell r="N471">
            <v>0</v>
          </cell>
          <cell r="O471" t="str">
            <v xml:space="preserve"> </v>
          </cell>
          <cell r="AA471">
            <v>1</v>
          </cell>
          <cell r="AC471" t="str">
            <v>A++</v>
          </cell>
          <cell r="AD471">
            <v>0</v>
          </cell>
          <cell r="AE471">
            <v>0</v>
          </cell>
          <cell r="AF471">
            <v>0</v>
          </cell>
          <cell r="AG471">
            <v>0</v>
          </cell>
          <cell r="AH471">
            <v>0.02</v>
          </cell>
          <cell r="AI471">
            <v>0</v>
          </cell>
          <cell r="AL471" t="str">
            <v>A++</v>
          </cell>
          <cell r="AM471">
            <v>0</v>
          </cell>
          <cell r="AN471">
            <v>0</v>
          </cell>
          <cell r="AO471">
            <v>0</v>
          </cell>
          <cell r="AP471">
            <v>0</v>
          </cell>
          <cell r="AQ471">
            <v>0.02</v>
          </cell>
          <cell r="AR471">
            <v>0</v>
          </cell>
        </row>
        <row r="472">
          <cell r="B472">
            <v>2</v>
          </cell>
          <cell r="E472" t="str">
            <v>Ceded Balances Payable</v>
          </cell>
          <cell r="H472">
            <v>0</v>
          </cell>
          <cell r="I472">
            <v>0</v>
          </cell>
          <cell r="J472">
            <v>0</v>
          </cell>
          <cell r="K472">
            <v>0.05</v>
          </cell>
          <cell r="L472">
            <v>0</v>
          </cell>
          <cell r="M472">
            <v>0.05</v>
          </cell>
          <cell r="N472">
            <v>0</v>
          </cell>
          <cell r="O472" t="str">
            <v xml:space="preserve"> </v>
          </cell>
          <cell r="AA472">
            <v>2</v>
          </cell>
          <cell r="AC472" t="str">
            <v xml:space="preserve">A+ </v>
          </cell>
          <cell r="AD472">
            <v>0</v>
          </cell>
          <cell r="AE472">
            <v>0</v>
          </cell>
          <cell r="AF472">
            <v>0</v>
          </cell>
          <cell r="AG472">
            <v>0</v>
          </cell>
          <cell r="AH472">
            <v>0.04</v>
          </cell>
          <cell r="AI472">
            <v>0</v>
          </cell>
          <cell r="AL472" t="str">
            <v xml:space="preserve">A+ </v>
          </cell>
          <cell r="AM472">
            <v>0</v>
          </cell>
          <cell r="AN472">
            <v>0</v>
          </cell>
          <cell r="AO472">
            <v>0</v>
          </cell>
          <cell r="AP472">
            <v>0</v>
          </cell>
          <cell r="AQ472">
            <v>0.04</v>
          </cell>
          <cell r="AR472">
            <v>0</v>
          </cell>
        </row>
        <row r="473">
          <cell r="B473">
            <v>3</v>
          </cell>
          <cell r="D473" t="str">
            <v>Deferred - Not Yet Due</v>
          </cell>
          <cell r="H473">
            <v>0</v>
          </cell>
          <cell r="I473">
            <v>0</v>
          </cell>
          <cell r="J473">
            <v>0</v>
          </cell>
          <cell r="K473">
            <v>0.05</v>
          </cell>
          <cell r="L473">
            <v>0</v>
          </cell>
          <cell r="M473">
            <v>0.05</v>
          </cell>
          <cell r="N473">
            <v>0</v>
          </cell>
          <cell r="O473" t="str">
            <v xml:space="preserve"> </v>
          </cell>
          <cell r="AA473">
            <v>3</v>
          </cell>
          <cell r="AC473" t="str">
            <v>A</v>
          </cell>
          <cell r="AD473">
            <v>0</v>
          </cell>
          <cell r="AE473">
            <v>0</v>
          </cell>
          <cell r="AF473">
            <v>0</v>
          </cell>
          <cell r="AG473">
            <v>0</v>
          </cell>
          <cell r="AH473">
            <v>0.06</v>
          </cell>
          <cell r="AI473">
            <v>0</v>
          </cell>
          <cell r="AL473" t="str">
            <v>A</v>
          </cell>
          <cell r="AM473">
            <v>0</v>
          </cell>
          <cell r="AN473">
            <v>0</v>
          </cell>
          <cell r="AO473">
            <v>0</v>
          </cell>
          <cell r="AP473">
            <v>0</v>
          </cell>
          <cell r="AQ473">
            <v>0.06</v>
          </cell>
          <cell r="AR473">
            <v>0</v>
          </cell>
        </row>
        <row r="474">
          <cell r="B474">
            <v>4</v>
          </cell>
          <cell r="E474" t="str">
            <v>Ceded Balances Payable</v>
          </cell>
          <cell r="H474">
            <v>0</v>
          </cell>
          <cell r="I474">
            <v>0</v>
          </cell>
          <cell r="J474">
            <v>0</v>
          </cell>
          <cell r="K474">
            <v>0.05</v>
          </cell>
          <cell r="L474">
            <v>0</v>
          </cell>
          <cell r="M474">
            <v>0.05</v>
          </cell>
          <cell r="N474">
            <v>0</v>
          </cell>
          <cell r="O474" t="str">
            <v xml:space="preserve"> </v>
          </cell>
          <cell r="AA474">
            <v>4</v>
          </cell>
          <cell r="AC474" t="str">
            <v>A-</v>
          </cell>
          <cell r="AD474">
            <v>0</v>
          </cell>
          <cell r="AE474">
            <v>0</v>
          </cell>
          <cell r="AF474">
            <v>0</v>
          </cell>
          <cell r="AG474">
            <v>0</v>
          </cell>
          <cell r="AH474">
            <v>0.1</v>
          </cell>
          <cell r="AI474">
            <v>0</v>
          </cell>
          <cell r="AL474" t="str">
            <v>A-</v>
          </cell>
          <cell r="AM474">
            <v>0</v>
          </cell>
          <cell r="AN474">
            <v>0</v>
          </cell>
          <cell r="AO474">
            <v>0</v>
          </cell>
          <cell r="AP474">
            <v>0</v>
          </cell>
          <cell r="AQ474">
            <v>0.1</v>
          </cell>
          <cell r="AR474">
            <v>0</v>
          </cell>
        </row>
        <row r="475">
          <cell r="B475">
            <v>5</v>
          </cell>
          <cell r="D475" t="str">
            <v>Accrued Retros</v>
          </cell>
          <cell r="H475">
            <v>0</v>
          </cell>
          <cell r="I475">
            <v>0</v>
          </cell>
          <cell r="J475">
            <v>0</v>
          </cell>
          <cell r="K475">
            <v>0.1</v>
          </cell>
          <cell r="L475">
            <v>0</v>
          </cell>
          <cell r="M475">
            <v>0.1</v>
          </cell>
          <cell r="N475">
            <v>0</v>
          </cell>
          <cell r="O475" t="str">
            <v xml:space="preserve"> </v>
          </cell>
          <cell r="AA475">
            <v>5</v>
          </cell>
          <cell r="AC475" t="str">
            <v>B++</v>
          </cell>
          <cell r="AD475">
            <v>0</v>
          </cell>
          <cell r="AE475">
            <v>0</v>
          </cell>
          <cell r="AF475">
            <v>0</v>
          </cell>
          <cell r="AG475">
            <v>0</v>
          </cell>
          <cell r="AH475">
            <v>0.15</v>
          </cell>
          <cell r="AI475">
            <v>0</v>
          </cell>
          <cell r="AL475" t="str">
            <v>B++</v>
          </cell>
          <cell r="AM475">
            <v>0</v>
          </cell>
          <cell r="AN475">
            <v>0</v>
          </cell>
          <cell r="AO475">
            <v>0</v>
          </cell>
          <cell r="AP475">
            <v>0</v>
          </cell>
          <cell r="AQ475">
            <v>0.15</v>
          </cell>
          <cell r="AR475">
            <v>0</v>
          </cell>
        </row>
        <row r="476">
          <cell r="B476">
            <v>6</v>
          </cell>
          <cell r="E476" t="str">
            <v>Collateralized Balances</v>
          </cell>
          <cell r="H476">
            <v>0</v>
          </cell>
          <cell r="I476">
            <v>0</v>
          </cell>
          <cell r="J476">
            <v>0</v>
          </cell>
          <cell r="K476">
            <v>0.1</v>
          </cell>
          <cell r="L476">
            <v>0</v>
          </cell>
          <cell r="M476">
            <v>0.1</v>
          </cell>
          <cell r="N476">
            <v>0</v>
          </cell>
          <cell r="O476" t="str">
            <v xml:space="preserve"> </v>
          </cell>
          <cell r="AA476">
            <v>6</v>
          </cell>
          <cell r="AC476" t="str">
            <v xml:space="preserve">B+ </v>
          </cell>
          <cell r="AD476">
            <v>0</v>
          </cell>
          <cell r="AE476">
            <v>0</v>
          </cell>
          <cell r="AF476">
            <v>0</v>
          </cell>
          <cell r="AG476">
            <v>0</v>
          </cell>
          <cell r="AH476">
            <v>0.2</v>
          </cell>
          <cell r="AI476">
            <v>0</v>
          </cell>
          <cell r="AL476" t="str">
            <v xml:space="preserve">B+ </v>
          </cell>
          <cell r="AM476">
            <v>0</v>
          </cell>
          <cell r="AN476">
            <v>0</v>
          </cell>
          <cell r="AO476">
            <v>0</v>
          </cell>
          <cell r="AP476">
            <v>0</v>
          </cell>
          <cell r="AQ476">
            <v>0.2</v>
          </cell>
          <cell r="AR476">
            <v>0</v>
          </cell>
        </row>
        <row r="477">
          <cell r="AA477">
            <v>7</v>
          </cell>
          <cell r="AC477" t="str">
            <v>B</v>
          </cell>
          <cell r="AD477">
            <v>0</v>
          </cell>
          <cell r="AE477">
            <v>0</v>
          </cell>
          <cell r="AF477">
            <v>0</v>
          </cell>
          <cell r="AG477">
            <v>0</v>
          </cell>
          <cell r="AH477">
            <v>0.3</v>
          </cell>
          <cell r="AI477">
            <v>0</v>
          </cell>
          <cell r="AL477" t="str">
            <v>B</v>
          </cell>
          <cell r="AM477">
            <v>0</v>
          </cell>
          <cell r="AN477">
            <v>0</v>
          </cell>
          <cell r="AO477">
            <v>0</v>
          </cell>
          <cell r="AP477">
            <v>0</v>
          </cell>
          <cell r="AQ477">
            <v>0.3</v>
          </cell>
          <cell r="AR477">
            <v>0</v>
          </cell>
        </row>
        <row r="478">
          <cell r="B478">
            <v>7</v>
          </cell>
          <cell r="E478" t="str">
            <v>Gross Premium Remittance</v>
          </cell>
          <cell r="H478">
            <v>0</v>
          </cell>
          <cell r="I478">
            <v>0</v>
          </cell>
          <cell r="J478">
            <v>0</v>
          </cell>
          <cell r="K478">
            <v>0</v>
          </cell>
          <cell r="M478">
            <v>0</v>
          </cell>
          <cell r="N478">
            <v>0</v>
          </cell>
          <cell r="AA478">
            <v>8</v>
          </cell>
          <cell r="AC478" t="str">
            <v>B-</v>
          </cell>
          <cell r="AD478">
            <v>0</v>
          </cell>
          <cell r="AE478">
            <v>0</v>
          </cell>
          <cell r="AF478">
            <v>0</v>
          </cell>
          <cell r="AG478">
            <v>0</v>
          </cell>
          <cell r="AH478">
            <v>0.4</v>
          </cell>
          <cell r="AI478">
            <v>0</v>
          </cell>
          <cell r="AL478" t="str">
            <v>B-</v>
          </cell>
          <cell r="AM478">
            <v>0</v>
          </cell>
          <cell r="AN478">
            <v>0</v>
          </cell>
          <cell r="AO478">
            <v>0</v>
          </cell>
          <cell r="AP478">
            <v>0</v>
          </cell>
          <cell r="AQ478">
            <v>0.4</v>
          </cell>
          <cell r="AR478">
            <v>0</v>
          </cell>
        </row>
        <row r="479">
          <cell r="AA479">
            <v>9</v>
          </cell>
          <cell r="AC479" t="str">
            <v>&lt;= C++</v>
          </cell>
          <cell r="AD479">
            <v>0</v>
          </cell>
          <cell r="AE479">
            <v>0</v>
          </cell>
          <cell r="AF479">
            <v>0</v>
          </cell>
          <cell r="AG479">
            <v>0</v>
          </cell>
          <cell r="AH479">
            <v>1</v>
          </cell>
          <cell r="AI479">
            <v>0</v>
          </cell>
          <cell r="AL479" t="str">
            <v>&lt;= C++</v>
          </cell>
          <cell r="AM479">
            <v>0</v>
          </cell>
          <cell r="AN479">
            <v>0</v>
          </cell>
          <cell r="AO479">
            <v>0</v>
          </cell>
          <cell r="AP479">
            <v>0</v>
          </cell>
          <cell r="AQ479">
            <v>1</v>
          </cell>
          <cell r="AR479">
            <v>0</v>
          </cell>
        </row>
        <row r="480">
          <cell r="AA480">
            <v>10</v>
          </cell>
          <cell r="AC480" t="str">
            <v>Non Rated</v>
          </cell>
          <cell r="AD480">
            <v>0</v>
          </cell>
          <cell r="AE480">
            <v>0</v>
          </cell>
          <cell r="AF480">
            <v>0</v>
          </cell>
          <cell r="AG480">
            <v>0</v>
          </cell>
          <cell r="AH480">
            <v>1</v>
          </cell>
          <cell r="AI480">
            <v>0</v>
          </cell>
          <cell r="AL480" t="str">
            <v>Non Rated</v>
          </cell>
          <cell r="AM480">
            <v>0</v>
          </cell>
          <cell r="AN480">
            <v>0</v>
          </cell>
          <cell r="AO480">
            <v>0</v>
          </cell>
          <cell r="AP480">
            <v>0</v>
          </cell>
          <cell r="AQ480">
            <v>1</v>
          </cell>
          <cell r="AR480">
            <v>0</v>
          </cell>
        </row>
        <row r="481">
          <cell r="C481" t="str">
            <v>Reinsurance Recoverables (A)</v>
          </cell>
          <cell r="AA481">
            <v>11</v>
          </cell>
          <cell r="AB481" t="str">
            <v>No Breakout Available</v>
          </cell>
          <cell r="AD481">
            <v>0</v>
          </cell>
          <cell r="AE481">
            <v>0</v>
          </cell>
          <cell r="AF481">
            <v>0</v>
          </cell>
          <cell r="AG481">
            <v>0</v>
          </cell>
          <cell r="AH481">
            <v>0.1</v>
          </cell>
          <cell r="AI481">
            <v>0</v>
          </cell>
          <cell r="AK481" t="str">
            <v>No Breakout Available</v>
          </cell>
          <cell r="AM481">
            <v>0</v>
          </cell>
          <cell r="AN481">
            <v>0</v>
          </cell>
          <cell r="AO481">
            <v>0</v>
          </cell>
          <cell r="AP481">
            <v>0</v>
          </cell>
          <cell r="AQ481">
            <v>0.1</v>
          </cell>
          <cell r="AR481">
            <v>0</v>
          </cell>
        </row>
        <row r="482">
          <cell r="B482">
            <v>8</v>
          </cell>
          <cell r="D482" t="str">
            <v>Foreign Affiliates</v>
          </cell>
          <cell r="H482">
            <v>0</v>
          </cell>
          <cell r="I482">
            <v>0</v>
          </cell>
          <cell r="J482">
            <v>0</v>
          </cell>
          <cell r="K482">
            <v>0.1</v>
          </cell>
          <cell r="L482">
            <v>0</v>
          </cell>
          <cell r="M482">
            <v>0.1</v>
          </cell>
          <cell r="N482">
            <v>0</v>
          </cell>
          <cell r="O482" t="str">
            <v xml:space="preserve"> </v>
          </cell>
          <cell r="AA482">
            <v>12</v>
          </cell>
          <cell r="AC482" t="str">
            <v>Total</v>
          </cell>
          <cell r="AD482">
            <v>0</v>
          </cell>
          <cell r="AE482">
            <v>0</v>
          </cell>
          <cell r="AF482">
            <v>0</v>
          </cell>
          <cell r="AG482">
            <v>0</v>
          </cell>
          <cell r="AH482">
            <v>0</v>
          </cell>
          <cell r="AI482">
            <v>0</v>
          </cell>
          <cell r="AL482" t="str">
            <v>Total</v>
          </cell>
          <cell r="AM482">
            <v>0</v>
          </cell>
          <cell r="AN482">
            <v>0</v>
          </cell>
          <cell r="AO482">
            <v>0</v>
          </cell>
          <cell r="AP482">
            <v>0</v>
          </cell>
          <cell r="AQ482">
            <v>0</v>
          </cell>
          <cell r="AR482">
            <v>0</v>
          </cell>
        </row>
        <row r="483">
          <cell r="B483">
            <v>9</v>
          </cell>
          <cell r="D483" t="str">
            <v>Domestic Affiliates (In Rating Group) [C]</v>
          </cell>
          <cell r="H483">
            <v>0</v>
          </cell>
          <cell r="I483">
            <v>0</v>
          </cell>
          <cell r="J483">
            <v>0</v>
          </cell>
          <cell r="K483">
            <v>0.1</v>
          </cell>
          <cell r="L483">
            <v>0</v>
          </cell>
          <cell r="M483">
            <v>0.1</v>
          </cell>
          <cell r="N483">
            <v>0</v>
          </cell>
          <cell r="O483" t="str">
            <v xml:space="preserve"> </v>
          </cell>
        </row>
        <row r="484">
          <cell r="B484">
            <v>10</v>
          </cell>
          <cell r="D484" t="str">
            <v>Domestic Affiliates (Not in Rating Group)</v>
          </cell>
          <cell r="H484">
            <v>0</v>
          </cell>
          <cell r="I484">
            <v>0</v>
          </cell>
          <cell r="J484">
            <v>0</v>
          </cell>
          <cell r="K484">
            <v>0.1</v>
          </cell>
          <cell r="L484">
            <v>0</v>
          </cell>
          <cell r="M484">
            <v>0.1</v>
          </cell>
          <cell r="N484">
            <v>0</v>
          </cell>
          <cell r="O484" t="str">
            <v xml:space="preserve"> </v>
          </cell>
        </row>
        <row r="485">
          <cell r="B485">
            <v>11</v>
          </cell>
          <cell r="D485" t="str">
            <v>Pools &amp; Associations</v>
          </cell>
          <cell r="H485">
            <v>0</v>
          </cell>
          <cell r="I485">
            <v>0</v>
          </cell>
          <cell r="J485">
            <v>0</v>
          </cell>
          <cell r="K485">
            <v>0.1</v>
          </cell>
          <cell r="L485">
            <v>0</v>
          </cell>
          <cell r="M485">
            <v>0.1</v>
          </cell>
          <cell r="N485">
            <v>0</v>
          </cell>
          <cell r="O485" t="str">
            <v xml:space="preserve"> </v>
          </cell>
        </row>
        <row r="486">
          <cell r="B486">
            <v>12</v>
          </cell>
          <cell r="D486" t="str">
            <v>All Other Insurers</v>
          </cell>
          <cell r="H486">
            <v>0</v>
          </cell>
          <cell r="I486">
            <v>0</v>
          </cell>
          <cell r="J486">
            <v>0</v>
          </cell>
          <cell r="K486">
            <v>0.1</v>
          </cell>
          <cell r="L486">
            <v>0</v>
          </cell>
          <cell r="M486">
            <v>0.1</v>
          </cell>
          <cell r="N486">
            <v>0</v>
          </cell>
          <cell r="O486" t="str">
            <v xml:space="preserve"> </v>
          </cell>
          <cell r="AC486" t="str">
            <v>Domestic affiliates(not in rating group) by rating</v>
          </cell>
          <cell r="AL486" t="str">
            <v>Letters of Credit &amp; Trusts on recoverables by rating</v>
          </cell>
        </row>
        <row r="487">
          <cell r="B487">
            <v>13</v>
          </cell>
          <cell r="D487" t="str">
            <v>Less: Letters of Credit, Trusts</v>
          </cell>
          <cell r="H487">
            <v>0</v>
          </cell>
          <cell r="I487">
            <v>0</v>
          </cell>
          <cell r="J487">
            <v>0</v>
          </cell>
          <cell r="K487">
            <v>9.0000000000000011E-2</v>
          </cell>
          <cell r="L487">
            <v>0</v>
          </cell>
          <cell r="M487">
            <v>9.0000000000000011E-2</v>
          </cell>
          <cell r="N487">
            <v>0</v>
          </cell>
          <cell r="O487" t="str">
            <v xml:space="preserve"> </v>
          </cell>
          <cell r="AC487">
            <v>40178</v>
          </cell>
          <cell r="AL487">
            <v>40178</v>
          </cell>
        </row>
        <row r="488">
          <cell r="B488">
            <v>14</v>
          </cell>
          <cell r="D488" t="str">
            <v>Less: Funds Held by Company</v>
          </cell>
          <cell r="H488">
            <v>0</v>
          </cell>
          <cell r="I488">
            <v>0</v>
          </cell>
          <cell r="J488">
            <v>0</v>
          </cell>
          <cell r="K488">
            <v>0.1</v>
          </cell>
          <cell r="L488">
            <v>0</v>
          </cell>
          <cell r="M488">
            <v>0.1</v>
          </cell>
          <cell r="N488">
            <v>0</v>
          </cell>
          <cell r="O488" t="str">
            <v xml:space="preserve"> </v>
          </cell>
          <cell r="AC488" t="str">
            <v>Rating</v>
          </cell>
          <cell r="AD488" t="str">
            <v>Baseline</v>
          </cell>
          <cell r="AE488" t="str">
            <v>Stress Test Ceded Recovs</v>
          </cell>
          <cell r="AF488" t="str">
            <v>Adjustment</v>
          </cell>
          <cell r="AG488" t="str">
            <v>Total</v>
          </cell>
          <cell r="AH488" t="str">
            <v>ARF</v>
          </cell>
          <cell r="AI488" t="str">
            <v>ARC</v>
          </cell>
          <cell r="AL488" t="str">
            <v>Rating</v>
          </cell>
          <cell r="AM488" t="str">
            <v>Baseline</v>
          </cell>
          <cell r="AN488" t="str">
            <v>Stress Test Ceded Recovs</v>
          </cell>
          <cell r="AO488" t="str">
            <v>Adjustment</v>
          </cell>
          <cell r="AP488" t="str">
            <v>Total</v>
          </cell>
          <cell r="AQ488" t="str">
            <v>ARF</v>
          </cell>
          <cell r="AR488" t="str">
            <v>ARC</v>
          </cell>
        </row>
        <row r="489">
          <cell r="AA489">
            <v>13</v>
          </cell>
          <cell r="AC489" t="str">
            <v>A++</v>
          </cell>
          <cell r="AD489">
            <v>0</v>
          </cell>
          <cell r="AE489">
            <v>0</v>
          </cell>
          <cell r="AF489">
            <v>0</v>
          </cell>
          <cell r="AG489">
            <v>0</v>
          </cell>
          <cell r="AH489">
            <v>0.02</v>
          </cell>
          <cell r="AI489">
            <v>0</v>
          </cell>
          <cell r="AL489" t="str">
            <v>A++</v>
          </cell>
          <cell r="AM489">
            <v>0</v>
          </cell>
          <cell r="AN489">
            <v>0</v>
          </cell>
          <cell r="AO489">
            <v>0</v>
          </cell>
          <cell r="AP489">
            <v>0</v>
          </cell>
          <cell r="AQ489">
            <v>1.8000000000000002E-2</v>
          </cell>
          <cell r="AR489">
            <v>0</v>
          </cell>
        </row>
        <row r="490">
          <cell r="B490">
            <v>15</v>
          </cell>
          <cell r="C490" t="str">
            <v>Net Reinsurance Recoverables</v>
          </cell>
          <cell r="H490">
            <v>0</v>
          </cell>
          <cell r="I490">
            <v>0</v>
          </cell>
          <cell r="J490">
            <v>0</v>
          </cell>
          <cell r="K490">
            <v>0</v>
          </cell>
          <cell r="M490">
            <v>0</v>
          </cell>
          <cell r="N490">
            <v>0</v>
          </cell>
          <cell r="O490" t="str">
            <v>= Credit Risk on recoverables</v>
          </cell>
          <cell r="AA490">
            <v>14</v>
          </cell>
          <cell r="AC490" t="str">
            <v xml:space="preserve">A+ </v>
          </cell>
          <cell r="AD490">
            <v>0</v>
          </cell>
          <cell r="AE490">
            <v>0</v>
          </cell>
          <cell r="AF490">
            <v>0</v>
          </cell>
          <cell r="AG490">
            <v>0</v>
          </cell>
          <cell r="AH490">
            <v>0.04</v>
          </cell>
          <cell r="AI490">
            <v>0</v>
          </cell>
          <cell r="AL490" t="str">
            <v xml:space="preserve">A+ </v>
          </cell>
          <cell r="AM490">
            <v>0</v>
          </cell>
          <cell r="AN490">
            <v>0</v>
          </cell>
          <cell r="AO490">
            <v>0</v>
          </cell>
          <cell r="AP490">
            <v>0</v>
          </cell>
          <cell r="AQ490">
            <v>3.6000000000000004E-2</v>
          </cell>
          <cell r="AR490">
            <v>0</v>
          </cell>
        </row>
        <row r="491">
          <cell r="AA491">
            <v>15</v>
          </cell>
          <cell r="AC491" t="str">
            <v>A</v>
          </cell>
          <cell r="AD491">
            <v>0</v>
          </cell>
          <cell r="AE491">
            <v>0</v>
          </cell>
          <cell r="AF491">
            <v>0</v>
          </cell>
          <cell r="AG491">
            <v>0</v>
          </cell>
          <cell r="AH491">
            <v>0.06</v>
          </cell>
          <cell r="AI491">
            <v>0</v>
          </cell>
          <cell r="AL491" t="str">
            <v>A</v>
          </cell>
          <cell r="AM491">
            <v>0</v>
          </cell>
          <cell r="AN491">
            <v>0</v>
          </cell>
          <cell r="AO491">
            <v>0</v>
          </cell>
          <cell r="AP491">
            <v>0</v>
          </cell>
          <cell r="AQ491">
            <v>5.3999999999999999E-2</v>
          </cell>
          <cell r="AR491">
            <v>0</v>
          </cell>
        </row>
        <row r="492">
          <cell r="B492">
            <v>16</v>
          </cell>
          <cell r="C492" t="str">
            <v>Multiply: Reins Dependence Factor (B)</v>
          </cell>
          <cell r="N492">
            <v>1</v>
          </cell>
          <cell r="AA492">
            <v>16</v>
          </cell>
          <cell r="AC492" t="str">
            <v>A-</v>
          </cell>
          <cell r="AD492">
            <v>0</v>
          </cell>
          <cell r="AE492">
            <v>0</v>
          </cell>
          <cell r="AF492">
            <v>0</v>
          </cell>
          <cell r="AG492">
            <v>0</v>
          </cell>
          <cell r="AH492">
            <v>0.1</v>
          </cell>
          <cell r="AI492">
            <v>0</v>
          </cell>
          <cell r="AL492" t="str">
            <v>A-</v>
          </cell>
          <cell r="AM492">
            <v>0</v>
          </cell>
          <cell r="AN492">
            <v>0</v>
          </cell>
          <cell r="AO492">
            <v>0</v>
          </cell>
          <cell r="AP492">
            <v>0</v>
          </cell>
          <cell r="AQ492">
            <v>9.0000000000000011E-2</v>
          </cell>
          <cell r="AR492">
            <v>0</v>
          </cell>
        </row>
        <row r="493">
          <cell r="B493">
            <v>17</v>
          </cell>
          <cell r="E493" t="str">
            <v xml:space="preserve">   Adjustment to Reins Dependence Factor</v>
          </cell>
          <cell r="N493">
            <v>0</v>
          </cell>
          <cell r="O493" t="str">
            <v xml:space="preserve"> </v>
          </cell>
          <cell r="AA493">
            <v>17</v>
          </cell>
          <cell r="AC493" t="str">
            <v>B++</v>
          </cell>
          <cell r="AD493">
            <v>0</v>
          </cell>
          <cell r="AE493">
            <v>0</v>
          </cell>
          <cell r="AF493">
            <v>0</v>
          </cell>
          <cell r="AG493">
            <v>0</v>
          </cell>
          <cell r="AH493">
            <v>0.15</v>
          </cell>
          <cell r="AI493">
            <v>0</v>
          </cell>
          <cell r="AL493" t="str">
            <v>B++</v>
          </cell>
          <cell r="AM493">
            <v>0</v>
          </cell>
          <cell r="AN493">
            <v>0</v>
          </cell>
          <cell r="AO493">
            <v>0</v>
          </cell>
          <cell r="AP493">
            <v>0</v>
          </cell>
          <cell r="AQ493">
            <v>0.13500000000000001</v>
          </cell>
          <cell r="AR493">
            <v>0</v>
          </cell>
        </row>
        <row r="494">
          <cell r="B494">
            <v>18</v>
          </cell>
          <cell r="D494" t="str">
            <v>Adjustment for 1% minimum dispute risk on Non Afilliated Recoverables</v>
          </cell>
          <cell r="N494">
            <v>0</v>
          </cell>
          <cell r="AA494">
            <v>18</v>
          </cell>
          <cell r="AC494" t="str">
            <v xml:space="preserve">B+ </v>
          </cell>
          <cell r="AD494">
            <v>0</v>
          </cell>
          <cell r="AE494">
            <v>0</v>
          </cell>
          <cell r="AF494">
            <v>0</v>
          </cell>
          <cell r="AG494">
            <v>0</v>
          </cell>
          <cell r="AH494">
            <v>0.2</v>
          </cell>
          <cell r="AI494">
            <v>0</v>
          </cell>
          <cell r="AL494" t="str">
            <v xml:space="preserve">B+ </v>
          </cell>
          <cell r="AM494">
            <v>0</v>
          </cell>
          <cell r="AN494">
            <v>0</v>
          </cell>
          <cell r="AO494">
            <v>0</v>
          </cell>
          <cell r="AP494">
            <v>0</v>
          </cell>
          <cell r="AQ494">
            <v>0.18000000000000002</v>
          </cell>
          <cell r="AR494">
            <v>0</v>
          </cell>
        </row>
        <row r="495">
          <cell r="B495">
            <v>19</v>
          </cell>
          <cell r="C495" t="str">
            <v>Adj. Net Reins Recoverables</v>
          </cell>
          <cell r="H495">
            <v>0</v>
          </cell>
          <cell r="I495">
            <v>0</v>
          </cell>
          <cell r="J495">
            <v>0</v>
          </cell>
          <cell r="M495">
            <v>0</v>
          </cell>
          <cell r="N495">
            <v>0</v>
          </cell>
          <cell r="O495" t="str">
            <v>= Credit Risk &amp; Dispute Risk on recoverables</v>
          </cell>
          <cell r="AA495">
            <v>19</v>
          </cell>
          <cell r="AC495" t="str">
            <v>B</v>
          </cell>
          <cell r="AD495">
            <v>0</v>
          </cell>
          <cell r="AE495">
            <v>0</v>
          </cell>
          <cell r="AF495">
            <v>0</v>
          </cell>
          <cell r="AG495">
            <v>0</v>
          </cell>
          <cell r="AH495">
            <v>0.3</v>
          </cell>
          <cell r="AI495">
            <v>0</v>
          </cell>
          <cell r="AL495" t="str">
            <v>B</v>
          </cell>
          <cell r="AM495">
            <v>0</v>
          </cell>
          <cell r="AN495">
            <v>0</v>
          </cell>
          <cell r="AO495">
            <v>0</v>
          </cell>
          <cell r="AP495">
            <v>0</v>
          </cell>
          <cell r="AQ495">
            <v>0.27</v>
          </cell>
          <cell r="AR495">
            <v>0</v>
          </cell>
        </row>
        <row r="496">
          <cell r="AA496">
            <v>20</v>
          </cell>
          <cell r="AC496" t="str">
            <v>B-</v>
          </cell>
          <cell r="AD496">
            <v>0</v>
          </cell>
          <cell r="AE496">
            <v>0</v>
          </cell>
          <cell r="AF496">
            <v>0</v>
          </cell>
          <cell r="AG496">
            <v>0</v>
          </cell>
          <cell r="AH496">
            <v>0.4</v>
          </cell>
          <cell r="AI496">
            <v>0</v>
          </cell>
          <cell r="AL496" t="str">
            <v>B-</v>
          </cell>
          <cell r="AM496">
            <v>0</v>
          </cell>
          <cell r="AN496">
            <v>0</v>
          </cell>
          <cell r="AO496">
            <v>0</v>
          </cell>
          <cell r="AP496">
            <v>0</v>
          </cell>
          <cell r="AQ496">
            <v>0.36000000000000004</v>
          </cell>
          <cell r="AR496">
            <v>0</v>
          </cell>
        </row>
        <row r="497">
          <cell r="C497" t="str">
            <v>All Other Recoverables</v>
          </cell>
          <cell r="AA497">
            <v>21</v>
          </cell>
          <cell r="AC497" t="str">
            <v>&lt;= C++</v>
          </cell>
          <cell r="AD497">
            <v>0</v>
          </cell>
          <cell r="AE497">
            <v>0</v>
          </cell>
          <cell r="AF497">
            <v>0</v>
          </cell>
          <cell r="AG497">
            <v>0</v>
          </cell>
          <cell r="AH497">
            <v>1</v>
          </cell>
          <cell r="AI497">
            <v>0</v>
          </cell>
          <cell r="AL497" t="str">
            <v>&lt;= C++</v>
          </cell>
          <cell r="AM497">
            <v>0</v>
          </cell>
          <cell r="AN497">
            <v>0</v>
          </cell>
          <cell r="AO497">
            <v>0</v>
          </cell>
          <cell r="AP497">
            <v>0</v>
          </cell>
          <cell r="AQ497">
            <v>0.9</v>
          </cell>
          <cell r="AR497">
            <v>0</v>
          </cell>
        </row>
        <row r="498">
          <cell r="B498">
            <v>20</v>
          </cell>
          <cell r="D498" t="str">
            <v>Funds Held by Reinsured Cos.</v>
          </cell>
          <cell r="H498">
            <v>0</v>
          </cell>
          <cell r="I498">
            <v>0</v>
          </cell>
          <cell r="J498">
            <v>0</v>
          </cell>
          <cell r="K498">
            <v>0.05</v>
          </cell>
          <cell r="L498">
            <v>0</v>
          </cell>
          <cell r="M498">
            <v>0.05</v>
          </cell>
          <cell r="N498">
            <v>0</v>
          </cell>
          <cell r="O498" t="str">
            <v xml:space="preserve"> </v>
          </cell>
          <cell r="AA498">
            <v>22</v>
          </cell>
          <cell r="AC498" t="str">
            <v>Non Rated</v>
          </cell>
          <cell r="AD498">
            <v>0</v>
          </cell>
          <cell r="AE498">
            <v>0</v>
          </cell>
          <cell r="AF498">
            <v>0</v>
          </cell>
          <cell r="AG498">
            <v>0</v>
          </cell>
          <cell r="AH498">
            <v>1</v>
          </cell>
          <cell r="AI498">
            <v>0</v>
          </cell>
          <cell r="AL498" t="str">
            <v>Non Rated</v>
          </cell>
          <cell r="AM498">
            <v>0</v>
          </cell>
          <cell r="AN498">
            <v>0</v>
          </cell>
          <cell r="AO498">
            <v>0</v>
          </cell>
          <cell r="AP498">
            <v>0</v>
          </cell>
          <cell r="AQ498">
            <v>0.9</v>
          </cell>
          <cell r="AR498">
            <v>0</v>
          </cell>
        </row>
        <row r="499">
          <cell r="B499">
            <v>21</v>
          </cell>
          <cell r="D499" t="str">
            <v>Bills Recoverable</v>
          </cell>
          <cell r="H499">
            <v>0</v>
          </cell>
          <cell r="I499">
            <v>0</v>
          </cell>
          <cell r="J499">
            <v>0</v>
          </cell>
          <cell r="K499">
            <v>0.05</v>
          </cell>
          <cell r="L499">
            <v>0</v>
          </cell>
          <cell r="M499">
            <v>0.05</v>
          </cell>
          <cell r="N499">
            <v>0</v>
          </cell>
          <cell r="O499" t="str">
            <v xml:space="preserve"> </v>
          </cell>
          <cell r="AA499">
            <v>23</v>
          </cell>
          <cell r="AB499" t="str">
            <v>No Breakout Available</v>
          </cell>
          <cell r="AD499">
            <v>0</v>
          </cell>
          <cell r="AE499">
            <v>0</v>
          </cell>
          <cell r="AF499">
            <v>0</v>
          </cell>
          <cell r="AG499">
            <v>0</v>
          </cell>
          <cell r="AH499">
            <v>0.1</v>
          </cell>
          <cell r="AI499">
            <v>0</v>
          </cell>
          <cell r="AK499" t="str">
            <v>No Breakout Available</v>
          </cell>
          <cell r="AM499">
            <v>0</v>
          </cell>
          <cell r="AN499">
            <v>0</v>
          </cell>
          <cell r="AO499">
            <v>0</v>
          </cell>
          <cell r="AP499">
            <v>0</v>
          </cell>
          <cell r="AQ499">
            <v>9.0000000000000011E-2</v>
          </cell>
          <cell r="AR499">
            <v>0</v>
          </cell>
        </row>
        <row r="500">
          <cell r="B500">
            <v>22</v>
          </cell>
          <cell r="D500" t="str">
            <v>Income Tax Recoverables</v>
          </cell>
          <cell r="H500">
            <v>0</v>
          </cell>
          <cell r="I500">
            <v>0</v>
          </cell>
          <cell r="J500">
            <v>0</v>
          </cell>
          <cell r="K500">
            <v>0.05</v>
          </cell>
          <cell r="L500">
            <v>0</v>
          </cell>
          <cell r="M500">
            <v>0.05</v>
          </cell>
          <cell r="N500">
            <v>0</v>
          </cell>
          <cell r="O500" t="str">
            <v xml:space="preserve"> </v>
          </cell>
          <cell r="AA500">
            <v>24</v>
          </cell>
          <cell r="AC500" t="str">
            <v>Total</v>
          </cell>
          <cell r="AD500">
            <v>0</v>
          </cell>
          <cell r="AE500">
            <v>0</v>
          </cell>
          <cell r="AF500">
            <v>0</v>
          </cell>
          <cell r="AG500">
            <v>0</v>
          </cell>
          <cell r="AH500">
            <v>0</v>
          </cell>
          <cell r="AI500">
            <v>0</v>
          </cell>
          <cell r="AL500" t="str">
            <v>Total</v>
          </cell>
          <cell r="AM500">
            <v>0</v>
          </cell>
          <cell r="AN500">
            <v>0</v>
          </cell>
          <cell r="AO500">
            <v>0</v>
          </cell>
          <cell r="AP500">
            <v>0</v>
          </cell>
          <cell r="AQ500">
            <v>0</v>
          </cell>
          <cell r="AR500">
            <v>0</v>
          </cell>
        </row>
        <row r="501">
          <cell r="B501">
            <v>23</v>
          </cell>
          <cell r="D501" t="str">
            <v>Accrued Investment Income</v>
          </cell>
          <cell r="H501">
            <v>0</v>
          </cell>
          <cell r="I501">
            <v>0</v>
          </cell>
          <cell r="J501">
            <v>0</v>
          </cell>
          <cell r="K501">
            <v>2.5000000000000001E-2</v>
          </cell>
          <cell r="L501">
            <v>0</v>
          </cell>
          <cell r="M501">
            <v>2.5000000000000001E-2</v>
          </cell>
          <cell r="N501">
            <v>0</v>
          </cell>
          <cell r="O501" t="str">
            <v xml:space="preserve"> </v>
          </cell>
        </row>
        <row r="502">
          <cell r="B502">
            <v>24</v>
          </cell>
          <cell r="D502" t="str">
            <v>Receivable from Affiliates</v>
          </cell>
          <cell r="H502">
            <v>0</v>
          </cell>
          <cell r="I502">
            <v>0</v>
          </cell>
          <cell r="J502">
            <v>0</v>
          </cell>
          <cell r="K502">
            <v>0.05</v>
          </cell>
          <cell r="L502">
            <v>0</v>
          </cell>
          <cell r="M502">
            <v>0.05</v>
          </cell>
          <cell r="N502">
            <v>0</v>
          </cell>
          <cell r="O502" t="str">
            <v xml:space="preserve"> </v>
          </cell>
        </row>
        <row r="503">
          <cell r="B503">
            <v>25</v>
          </cell>
          <cell r="D503" t="str">
            <v>Equity in Pools/Assoc.</v>
          </cell>
          <cell r="H503">
            <v>0</v>
          </cell>
          <cell r="I503">
            <v>0</v>
          </cell>
          <cell r="J503">
            <v>0</v>
          </cell>
          <cell r="K503">
            <v>0.05</v>
          </cell>
          <cell r="L503">
            <v>0</v>
          </cell>
          <cell r="M503">
            <v>0.05</v>
          </cell>
          <cell r="N503">
            <v>0</v>
          </cell>
          <cell r="O503" t="str">
            <v xml:space="preserve"> </v>
          </cell>
          <cell r="AC503" t="str">
            <v>Pools &amp; Associations by rating</v>
          </cell>
          <cell r="AL503" t="str">
            <v>Recoverables held internally; by rating of the ins. co. whose funds are being held</v>
          </cell>
        </row>
        <row r="504">
          <cell r="B504">
            <v>26</v>
          </cell>
          <cell r="D504" t="str">
            <v>Uninsured A &amp; H Plans</v>
          </cell>
          <cell r="H504">
            <v>0</v>
          </cell>
          <cell r="I504">
            <v>0</v>
          </cell>
          <cell r="J504">
            <v>0</v>
          </cell>
          <cell r="K504">
            <v>0.05</v>
          </cell>
          <cell r="L504">
            <v>0</v>
          </cell>
          <cell r="M504">
            <v>0.05</v>
          </cell>
          <cell r="N504">
            <v>0</v>
          </cell>
          <cell r="O504" t="str">
            <v xml:space="preserve"> </v>
          </cell>
          <cell r="AC504">
            <v>40178</v>
          </cell>
          <cell r="AL504">
            <v>40178</v>
          </cell>
        </row>
        <row r="505">
          <cell r="B505">
            <v>27</v>
          </cell>
          <cell r="D505" t="str">
            <v>Others</v>
          </cell>
          <cell r="H505">
            <v>0</v>
          </cell>
          <cell r="I505">
            <v>0</v>
          </cell>
          <cell r="J505">
            <v>0</v>
          </cell>
          <cell r="K505">
            <v>0.05</v>
          </cell>
          <cell r="L505">
            <v>0</v>
          </cell>
          <cell r="M505">
            <v>0.05</v>
          </cell>
          <cell r="N505">
            <v>0</v>
          </cell>
          <cell r="O505" t="str">
            <v xml:space="preserve"> </v>
          </cell>
          <cell r="AC505" t="str">
            <v>Rating</v>
          </cell>
          <cell r="AD505" t="str">
            <v>Baseline</v>
          </cell>
          <cell r="AE505" t="str">
            <v>Stress Test Ceded Recovs</v>
          </cell>
          <cell r="AF505" t="str">
            <v>Adjustment</v>
          </cell>
          <cell r="AG505" t="str">
            <v>Total</v>
          </cell>
          <cell r="AH505" t="str">
            <v>ARF</v>
          </cell>
          <cell r="AI505" t="str">
            <v>ARC</v>
          </cell>
          <cell r="AL505" t="str">
            <v>Rating</v>
          </cell>
          <cell r="AM505" t="str">
            <v>Baseline</v>
          </cell>
          <cell r="AN505" t="str">
            <v>Stress Test Ceded Recovs</v>
          </cell>
          <cell r="AO505" t="str">
            <v>Adjustment</v>
          </cell>
          <cell r="AP505" t="str">
            <v>Total</v>
          </cell>
          <cell r="AQ505" t="str">
            <v>ARF</v>
          </cell>
          <cell r="AR505" t="str">
            <v>ARC</v>
          </cell>
        </row>
        <row r="506">
          <cell r="B506">
            <v>28</v>
          </cell>
          <cell r="E506" t="str">
            <v>Other Receivables</v>
          </cell>
          <cell r="H506">
            <v>0</v>
          </cell>
          <cell r="I506">
            <v>0</v>
          </cell>
          <cell r="J506">
            <v>0</v>
          </cell>
          <cell r="K506">
            <v>0</v>
          </cell>
          <cell r="L506">
            <v>0</v>
          </cell>
          <cell r="M506">
            <v>0</v>
          </cell>
          <cell r="N506">
            <v>0</v>
          </cell>
          <cell r="AA506">
            <v>25</v>
          </cell>
          <cell r="AC506" t="str">
            <v>A++</v>
          </cell>
          <cell r="AD506">
            <v>0</v>
          </cell>
          <cell r="AE506">
            <v>0</v>
          </cell>
          <cell r="AF506">
            <v>0</v>
          </cell>
          <cell r="AG506">
            <v>0</v>
          </cell>
          <cell r="AH506">
            <v>0.02</v>
          </cell>
          <cell r="AI506">
            <v>0</v>
          </cell>
          <cell r="AL506" t="str">
            <v>A++</v>
          </cell>
          <cell r="AM506">
            <v>0</v>
          </cell>
          <cell r="AN506">
            <v>0</v>
          </cell>
          <cell r="AO506">
            <v>0</v>
          </cell>
          <cell r="AP506">
            <v>0</v>
          </cell>
          <cell r="AQ506">
            <v>0.02</v>
          </cell>
          <cell r="AR506">
            <v>0</v>
          </cell>
        </row>
        <row r="507">
          <cell r="J507" t="str">
            <v xml:space="preserve"> </v>
          </cell>
          <cell r="AA507">
            <v>26</v>
          </cell>
          <cell r="AC507" t="str">
            <v xml:space="preserve">A+ </v>
          </cell>
          <cell r="AD507">
            <v>0</v>
          </cell>
          <cell r="AE507">
            <v>0</v>
          </cell>
          <cell r="AF507">
            <v>0</v>
          </cell>
          <cell r="AG507">
            <v>0</v>
          </cell>
          <cell r="AH507">
            <v>0.04</v>
          </cell>
          <cell r="AI507">
            <v>0</v>
          </cell>
          <cell r="AL507" t="str">
            <v xml:space="preserve">A+ </v>
          </cell>
          <cell r="AM507">
            <v>0</v>
          </cell>
          <cell r="AN507">
            <v>0</v>
          </cell>
          <cell r="AO507">
            <v>0</v>
          </cell>
          <cell r="AP507">
            <v>0</v>
          </cell>
          <cell r="AQ507">
            <v>0.04</v>
          </cell>
          <cell r="AR507">
            <v>0</v>
          </cell>
        </row>
        <row r="508">
          <cell r="B508">
            <v>29</v>
          </cell>
          <cell r="C508" t="str">
            <v>Company Totals (Credit Risk)</v>
          </cell>
          <cell r="H508">
            <v>0</v>
          </cell>
          <cell r="I508">
            <v>0</v>
          </cell>
          <cell r="J508">
            <v>0</v>
          </cell>
          <cell r="K508">
            <v>0</v>
          </cell>
          <cell r="N508">
            <v>0</v>
          </cell>
          <cell r="O508" t="str">
            <v xml:space="preserve"> =(B4)</v>
          </cell>
          <cell r="AA508">
            <v>27</v>
          </cell>
          <cell r="AC508" t="str">
            <v>A</v>
          </cell>
          <cell r="AD508">
            <v>0</v>
          </cell>
          <cell r="AE508">
            <v>0</v>
          </cell>
          <cell r="AF508">
            <v>0</v>
          </cell>
          <cell r="AG508">
            <v>0</v>
          </cell>
          <cell r="AH508">
            <v>0.06</v>
          </cell>
          <cell r="AI508">
            <v>0</v>
          </cell>
          <cell r="AL508" t="str">
            <v>A</v>
          </cell>
          <cell r="AM508">
            <v>0</v>
          </cell>
          <cell r="AN508">
            <v>0</v>
          </cell>
          <cell r="AO508">
            <v>0</v>
          </cell>
          <cell r="AP508">
            <v>0</v>
          </cell>
          <cell r="AQ508">
            <v>0.06</v>
          </cell>
          <cell r="AR508">
            <v>0</v>
          </cell>
        </row>
        <row r="509">
          <cell r="B509">
            <v>30</v>
          </cell>
          <cell r="C509" t="str">
            <v>Company Totals (Investment Risk)</v>
          </cell>
          <cell r="J509">
            <v>0</v>
          </cell>
          <cell r="K509">
            <v>0</v>
          </cell>
          <cell r="N509">
            <v>0</v>
          </cell>
          <cell r="AA509">
            <v>28</v>
          </cell>
          <cell r="AC509" t="str">
            <v>A-</v>
          </cell>
          <cell r="AD509">
            <v>0</v>
          </cell>
          <cell r="AE509">
            <v>0</v>
          </cell>
          <cell r="AF509">
            <v>0</v>
          </cell>
          <cell r="AG509">
            <v>0</v>
          </cell>
          <cell r="AH509">
            <v>0.1</v>
          </cell>
          <cell r="AI509">
            <v>0</v>
          </cell>
          <cell r="AL509" t="str">
            <v>A-</v>
          </cell>
          <cell r="AM509">
            <v>0</v>
          </cell>
          <cell r="AN509">
            <v>0</v>
          </cell>
          <cell r="AO509">
            <v>0</v>
          </cell>
          <cell r="AP509">
            <v>0</v>
          </cell>
          <cell r="AQ509">
            <v>0.1</v>
          </cell>
          <cell r="AR509">
            <v>0</v>
          </cell>
        </row>
        <row r="510">
          <cell r="B510">
            <v>31</v>
          </cell>
          <cell r="C510" t="str">
            <v>Company Totals (Asset Risk)</v>
          </cell>
          <cell r="J510">
            <v>0</v>
          </cell>
          <cell r="K510">
            <v>0</v>
          </cell>
          <cell r="N510">
            <v>0</v>
          </cell>
          <cell r="AA510">
            <v>29</v>
          </cell>
          <cell r="AC510" t="str">
            <v>B++</v>
          </cell>
          <cell r="AD510">
            <v>0</v>
          </cell>
          <cell r="AE510">
            <v>0</v>
          </cell>
          <cell r="AF510">
            <v>0</v>
          </cell>
          <cell r="AG510">
            <v>0</v>
          </cell>
          <cell r="AH510">
            <v>0.15</v>
          </cell>
          <cell r="AI510">
            <v>0</v>
          </cell>
          <cell r="AL510" t="str">
            <v>B++</v>
          </cell>
          <cell r="AM510">
            <v>0</v>
          </cell>
          <cell r="AN510">
            <v>0</v>
          </cell>
          <cell r="AO510">
            <v>0</v>
          </cell>
          <cell r="AP510">
            <v>0</v>
          </cell>
          <cell r="AQ510">
            <v>0.15</v>
          </cell>
          <cell r="AR510">
            <v>0</v>
          </cell>
        </row>
        <row r="511">
          <cell r="C511" t="str">
            <v>Notes:</v>
          </cell>
          <cell r="AA511">
            <v>30</v>
          </cell>
          <cell r="AC511" t="str">
            <v xml:space="preserve">B+ </v>
          </cell>
          <cell r="AD511">
            <v>0</v>
          </cell>
          <cell r="AE511">
            <v>0</v>
          </cell>
          <cell r="AF511">
            <v>0</v>
          </cell>
          <cell r="AG511">
            <v>0</v>
          </cell>
          <cell r="AH511">
            <v>0.2</v>
          </cell>
          <cell r="AI511">
            <v>0</v>
          </cell>
          <cell r="AL511" t="str">
            <v xml:space="preserve">B+ </v>
          </cell>
          <cell r="AM511">
            <v>0</v>
          </cell>
          <cell r="AN511">
            <v>0</v>
          </cell>
          <cell r="AO511">
            <v>0</v>
          </cell>
          <cell r="AP511">
            <v>0</v>
          </cell>
          <cell r="AQ511">
            <v>0.2</v>
          </cell>
          <cell r="AR511">
            <v>0</v>
          </cell>
        </row>
        <row r="512">
          <cell r="C512" t="str">
            <v>(A) - Includes ceded paid, unpaid, IBNR, and unearned premium recoverables.</v>
          </cell>
          <cell r="AA512">
            <v>31</v>
          </cell>
          <cell r="AC512" t="str">
            <v>B</v>
          </cell>
          <cell r="AD512">
            <v>0</v>
          </cell>
          <cell r="AE512">
            <v>0</v>
          </cell>
          <cell r="AF512">
            <v>0</v>
          </cell>
          <cell r="AG512">
            <v>0</v>
          </cell>
          <cell r="AH512">
            <v>0.3</v>
          </cell>
          <cell r="AI512">
            <v>0</v>
          </cell>
          <cell r="AL512" t="str">
            <v>B</v>
          </cell>
          <cell r="AM512">
            <v>0</v>
          </cell>
          <cell r="AN512">
            <v>0</v>
          </cell>
          <cell r="AO512">
            <v>0</v>
          </cell>
          <cell r="AP512">
            <v>0</v>
          </cell>
          <cell r="AQ512">
            <v>0.3</v>
          </cell>
          <cell r="AR512">
            <v>0</v>
          </cell>
        </row>
        <row r="513">
          <cell r="C513" t="str">
            <v>(B) - Excessive reinsurance dependence:</v>
          </cell>
          <cell r="AA513">
            <v>32</v>
          </cell>
          <cell r="AC513" t="str">
            <v>B-</v>
          </cell>
          <cell r="AD513">
            <v>0</v>
          </cell>
          <cell r="AE513">
            <v>0</v>
          </cell>
          <cell r="AF513">
            <v>0</v>
          </cell>
          <cell r="AG513">
            <v>0</v>
          </cell>
          <cell r="AH513">
            <v>0.4</v>
          </cell>
          <cell r="AI513">
            <v>0</v>
          </cell>
          <cell r="AL513" t="str">
            <v>B-</v>
          </cell>
          <cell r="AM513">
            <v>0</v>
          </cell>
          <cell r="AN513">
            <v>0</v>
          </cell>
          <cell r="AO513">
            <v>0</v>
          </cell>
          <cell r="AP513">
            <v>0</v>
          </cell>
          <cell r="AQ513">
            <v>0.4</v>
          </cell>
          <cell r="AR513">
            <v>0</v>
          </cell>
        </row>
        <row r="514">
          <cell r="C514" t="str">
            <v xml:space="preserve">[C] -  To be used for non-consolidated statements or consolidated statements reporting domestic companies(affiliates), not included in the consolidated statement. </v>
          </cell>
          <cell r="AA514">
            <v>33</v>
          </cell>
          <cell r="AC514" t="str">
            <v>&lt;= C++</v>
          </cell>
          <cell r="AD514">
            <v>0</v>
          </cell>
          <cell r="AE514">
            <v>0</v>
          </cell>
          <cell r="AF514">
            <v>0</v>
          </cell>
          <cell r="AG514">
            <v>0</v>
          </cell>
          <cell r="AH514">
            <v>1</v>
          </cell>
          <cell r="AI514">
            <v>0</v>
          </cell>
          <cell r="AL514" t="str">
            <v>&lt;= C++</v>
          </cell>
          <cell r="AM514">
            <v>0</v>
          </cell>
          <cell r="AN514">
            <v>0</v>
          </cell>
          <cell r="AO514">
            <v>0</v>
          </cell>
          <cell r="AP514">
            <v>0</v>
          </cell>
          <cell r="AQ514">
            <v>1</v>
          </cell>
          <cell r="AR514">
            <v>0</v>
          </cell>
        </row>
        <row r="515">
          <cell r="J515" t="str">
            <v>Non-Aff. Reins</v>
          </cell>
          <cell r="AA515">
            <v>34</v>
          </cell>
          <cell r="AC515" t="str">
            <v>Non Rated</v>
          </cell>
          <cell r="AD515">
            <v>0</v>
          </cell>
          <cell r="AE515">
            <v>0</v>
          </cell>
          <cell r="AF515">
            <v>0</v>
          </cell>
          <cell r="AG515">
            <v>0</v>
          </cell>
          <cell r="AH515">
            <v>1</v>
          </cell>
          <cell r="AI515">
            <v>0</v>
          </cell>
          <cell r="AL515" t="str">
            <v>Non Rated</v>
          </cell>
          <cell r="AM515">
            <v>0</v>
          </cell>
          <cell r="AN515">
            <v>0</v>
          </cell>
          <cell r="AO515">
            <v>0</v>
          </cell>
          <cell r="AP515">
            <v>0</v>
          </cell>
          <cell r="AQ515">
            <v>1</v>
          </cell>
          <cell r="AR515">
            <v>0</v>
          </cell>
        </row>
        <row r="516">
          <cell r="J516" t="str">
            <v>Recov./PHS</v>
          </cell>
          <cell r="AA516">
            <v>35</v>
          </cell>
          <cell r="AB516" t="str">
            <v>No Breakout Available</v>
          </cell>
          <cell r="AD516">
            <v>0</v>
          </cell>
          <cell r="AE516">
            <v>0</v>
          </cell>
          <cell r="AF516">
            <v>0</v>
          </cell>
          <cell r="AG516">
            <v>0</v>
          </cell>
          <cell r="AH516">
            <v>0.1</v>
          </cell>
          <cell r="AI516">
            <v>0</v>
          </cell>
          <cell r="AK516" t="str">
            <v>No Breakout Available</v>
          </cell>
          <cell r="AM516">
            <v>0</v>
          </cell>
          <cell r="AN516">
            <v>0</v>
          </cell>
          <cell r="AO516">
            <v>0</v>
          </cell>
          <cell r="AP516">
            <v>0</v>
          </cell>
          <cell r="AQ516">
            <v>0.1</v>
          </cell>
          <cell r="AR516">
            <v>0</v>
          </cell>
        </row>
        <row r="517">
          <cell r="B517">
            <v>32</v>
          </cell>
          <cell r="I517" t="str">
            <v>Company</v>
          </cell>
          <cell r="J517">
            <v>0</v>
          </cell>
          <cell r="AA517">
            <v>36</v>
          </cell>
          <cell r="AC517" t="str">
            <v>Total</v>
          </cell>
          <cell r="AD517">
            <v>0</v>
          </cell>
          <cell r="AE517">
            <v>0</v>
          </cell>
          <cell r="AF517">
            <v>0</v>
          </cell>
          <cell r="AG517">
            <v>0</v>
          </cell>
          <cell r="AH517">
            <v>0</v>
          </cell>
          <cell r="AI517">
            <v>0</v>
          </cell>
          <cell r="AL517" t="str">
            <v>Total</v>
          </cell>
          <cell r="AM517">
            <v>0</v>
          </cell>
          <cell r="AN517">
            <v>0</v>
          </cell>
          <cell r="AO517">
            <v>0</v>
          </cell>
          <cell r="AP517">
            <v>0</v>
          </cell>
          <cell r="AQ517">
            <v>0</v>
          </cell>
          <cell r="AR517">
            <v>0</v>
          </cell>
        </row>
        <row r="518">
          <cell r="B518">
            <v>33</v>
          </cell>
          <cell r="I518" t="str">
            <v>Industry</v>
          </cell>
          <cell r="J518">
            <v>0</v>
          </cell>
        </row>
        <row r="519">
          <cell r="B519">
            <v>34</v>
          </cell>
          <cell r="I519" t="str">
            <v>Excess</v>
          </cell>
          <cell r="J519">
            <v>0</v>
          </cell>
          <cell r="AA519">
            <v>37</v>
          </cell>
          <cell r="AE519" t="str">
            <v>Percentage of recoverables ceded under stress test:</v>
          </cell>
          <cell r="AF519">
            <v>0.4</v>
          </cell>
        </row>
        <row r="520">
          <cell r="B520">
            <v>35</v>
          </cell>
          <cell r="H520" t="str">
            <v>Total Ceded Leverage Ratio</v>
          </cell>
          <cell r="J520">
            <v>0</v>
          </cell>
          <cell r="AA520">
            <v>38</v>
          </cell>
          <cell r="AE520" t="str">
            <v>Amount of recovs ceded under stress test:</v>
          </cell>
          <cell r="AF520">
            <v>0</v>
          </cell>
          <cell r="AG520" t="str">
            <v>analysis type = standard</v>
          </cell>
        </row>
        <row r="525">
          <cell r="B525" t="str">
            <v>Company Name:</v>
          </cell>
          <cell r="F525" t="str">
            <v>XYZ Sample</v>
          </cell>
          <cell r="J525" t="str">
            <v>Currency:</v>
          </cell>
          <cell r="K525" t="str">
            <v>US Dollars</v>
          </cell>
          <cell r="P525" t="str">
            <v>Page 20</v>
          </cell>
        </row>
        <row r="526">
          <cell r="B526" t="str">
            <v>AMB Number:</v>
          </cell>
          <cell r="F526" t="str">
            <v>99999</v>
          </cell>
          <cell r="J526" t="str">
            <v>Denomination:</v>
          </cell>
          <cell r="K526" t="str">
            <v>(000)s</v>
          </cell>
        </row>
        <row r="527">
          <cell r="B527" t="str">
            <v>Analyst:</v>
          </cell>
          <cell r="F527" t="str">
            <v xml:space="preserve"> </v>
          </cell>
        </row>
        <row r="528">
          <cell r="B528" t="str">
            <v>analysis type = standard</v>
          </cell>
          <cell r="K528" t="str">
            <v>CREDIT RISK</v>
          </cell>
          <cell r="AC528" t="str">
            <v>Reinsurance Recoverables</v>
          </cell>
          <cell r="AL528" t="str">
            <v>Reinsurance Recoverables</v>
          </cell>
          <cell r="AR528" t="str">
            <v>Page 20 Breakout</v>
          </cell>
        </row>
        <row r="529">
          <cell r="H529">
            <v>40543</v>
          </cell>
          <cell r="AC529" t="str">
            <v>Foreign affiliates by rating</v>
          </cell>
          <cell r="AG529" t="str">
            <v>US Dollars</v>
          </cell>
          <cell r="AL529" t="str">
            <v>All Other Insurers by rating</v>
          </cell>
          <cell r="AP529" t="str">
            <v>US Dollars</v>
          </cell>
        </row>
        <row r="530">
          <cell r="K530" t="str">
            <v>Baseline</v>
          </cell>
          <cell r="L530" t="str">
            <v>Adjustment</v>
          </cell>
          <cell r="M530" t="str">
            <v>Total</v>
          </cell>
          <cell r="AC530">
            <v>40543</v>
          </cell>
          <cell r="AL530">
            <v>40543</v>
          </cell>
        </row>
        <row r="531">
          <cell r="C531" t="str">
            <v>Agents' Balances</v>
          </cell>
          <cell r="H531" t="str">
            <v>Baseline</v>
          </cell>
          <cell r="I531" t="str">
            <v>Adjustments</v>
          </cell>
          <cell r="J531" t="str">
            <v>Total</v>
          </cell>
          <cell r="K531" t="str">
            <v>Asset Risk Factor (%)</v>
          </cell>
          <cell r="L531" t="str">
            <v>to Asset Risk Factor (%)</v>
          </cell>
          <cell r="M531" t="str">
            <v>Asset Risk Factor</v>
          </cell>
          <cell r="N531" t="str">
            <v>Adjusted Required Capital</v>
          </cell>
          <cell r="O531" t="str">
            <v>Explanation of Adjustments</v>
          </cell>
          <cell r="AC531" t="str">
            <v>Rating</v>
          </cell>
          <cell r="AD531" t="str">
            <v>Baseline</v>
          </cell>
          <cell r="AE531" t="str">
            <v>Stress Test Ceded Recovs</v>
          </cell>
          <cell r="AF531" t="str">
            <v>Adjustment</v>
          </cell>
          <cell r="AG531" t="str">
            <v>Total</v>
          </cell>
          <cell r="AH531" t="str">
            <v>Asset Risk Factor</v>
          </cell>
          <cell r="AI531" t="str">
            <v>Adjusted Required Capital</v>
          </cell>
          <cell r="AL531" t="str">
            <v>Rating</v>
          </cell>
          <cell r="AM531" t="str">
            <v>Baseline</v>
          </cell>
          <cell r="AN531" t="str">
            <v>Stress Test Ceded Recovs</v>
          </cell>
          <cell r="AO531" t="str">
            <v>Adjustment</v>
          </cell>
          <cell r="AP531" t="str">
            <v>Total</v>
          </cell>
          <cell r="AQ531" t="str">
            <v>Asset Risk Factor</v>
          </cell>
          <cell r="AR531" t="str">
            <v>Adjusted Required Capital</v>
          </cell>
        </row>
        <row r="532">
          <cell r="B532">
            <v>1</v>
          </cell>
          <cell r="D532" t="str">
            <v>In Course of Collection</v>
          </cell>
          <cell r="H532">
            <v>0</v>
          </cell>
          <cell r="I532">
            <v>0</v>
          </cell>
          <cell r="J532">
            <v>0</v>
          </cell>
          <cell r="K532">
            <v>0.05</v>
          </cell>
          <cell r="L532">
            <v>0</v>
          </cell>
          <cell r="M532">
            <v>0.05</v>
          </cell>
          <cell r="N532">
            <v>0</v>
          </cell>
          <cell r="O532" t="str">
            <v xml:space="preserve"> </v>
          </cell>
          <cell r="AA532">
            <v>1</v>
          </cell>
          <cell r="AC532" t="str">
            <v>A++</v>
          </cell>
          <cell r="AD532">
            <v>0</v>
          </cell>
          <cell r="AE532">
            <v>0</v>
          </cell>
          <cell r="AF532">
            <v>0</v>
          </cell>
          <cell r="AG532">
            <v>0</v>
          </cell>
          <cell r="AH532">
            <v>0.02</v>
          </cell>
          <cell r="AI532">
            <v>0</v>
          </cell>
          <cell r="AL532" t="str">
            <v>A++</v>
          </cell>
          <cell r="AM532">
            <v>0</v>
          </cell>
          <cell r="AN532">
            <v>0</v>
          </cell>
          <cell r="AO532">
            <v>0</v>
          </cell>
          <cell r="AP532">
            <v>0</v>
          </cell>
          <cell r="AQ532">
            <v>0.02</v>
          </cell>
          <cell r="AR532">
            <v>0</v>
          </cell>
        </row>
        <row r="533">
          <cell r="B533">
            <v>2</v>
          </cell>
          <cell r="E533" t="str">
            <v>Ceded Balances Payable</v>
          </cell>
          <cell r="H533">
            <v>0</v>
          </cell>
          <cell r="I533">
            <v>0</v>
          </cell>
          <cell r="J533">
            <v>0</v>
          </cell>
          <cell r="K533">
            <v>0.05</v>
          </cell>
          <cell r="L533">
            <v>0</v>
          </cell>
          <cell r="M533">
            <v>0.05</v>
          </cell>
          <cell r="N533">
            <v>0</v>
          </cell>
          <cell r="O533" t="str">
            <v xml:space="preserve"> </v>
          </cell>
          <cell r="AA533">
            <v>2</v>
          </cell>
          <cell r="AC533" t="str">
            <v xml:space="preserve">A+ </v>
          </cell>
          <cell r="AD533">
            <v>0</v>
          </cell>
          <cell r="AE533">
            <v>0</v>
          </cell>
          <cell r="AF533">
            <v>0</v>
          </cell>
          <cell r="AG533">
            <v>0</v>
          </cell>
          <cell r="AH533">
            <v>0.04</v>
          </cell>
          <cell r="AI533">
            <v>0</v>
          </cell>
          <cell r="AL533" t="str">
            <v xml:space="preserve">A+ </v>
          </cell>
          <cell r="AM533">
            <v>0</v>
          </cell>
          <cell r="AN533">
            <v>0</v>
          </cell>
          <cell r="AO533">
            <v>0</v>
          </cell>
          <cell r="AP533">
            <v>0</v>
          </cell>
          <cell r="AQ533">
            <v>0.04</v>
          </cell>
          <cell r="AR533">
            <v>0</v>
          </cell>
        </row>
        <row r="534">
          <cell r="B534">
            <v>3</v>
          </cell>
          <cell r="D534" t="str">
            <v>Deferred - Not Yet Due</v>
          </cell>
          <cell r="H534">
            <v>0</v>
          </cell>
          <cell r="I534">
            <v>0</v>
          </cell>
          <cell r="J534">
            <v>0</v>
          </cell>
          <cell r="K534">
            <v>0.05</v>
          </cell>
          <cell r="L534">
            <v>0</v>
          </cell>
          <cell r="M534">
            <v>0.05</v>
          </cell>
          <cell r="N534">
            <v>0</v>
          </cell>
          <cell r="O534" t="str">
            <v xml:space="preserve"> </v>
          </cell>
          <cell r="AA534">
            <v>3</v>
          </cell>
          <cell r="AC534" t="str">
            <v>A</v>
          </cell>
          <cell r="AD534">
            <v>0</v>
          </cell>
          <cell r="AE534">
            <v>0</v>
          </cell>
          <cell r="AF534">
            <v>0</v>
          </cell>
          <cell r="AG534">
            <v>0</v>
          </cell>
          <cell r="AH534">
            <v>0.06</v>
          </cell>
          <cell r="AI534">
            <v>0</v>
          </cell>
          <cell r="AL534" t="str">
            <v>A</v>
          </cell>
          <cell r="AM534">
            <v>0</v>
          </cell>
          <cell r="AN534">
            <v>0</v>
          </cell>
          <cell r="AO534">
            <v>0</v>
          </cell>
          <cell r="AP534">
            <v>0</v>
          </cell>
          <cell r="AQ534">
            <v>0.06</v>
          </cell>
          <cell r="AR534">
            <v>0</v>
          </cell>
        </row>
        <row r="535">
          <cell r="B535">
            <v>4</v>
          </cell>
          <cell r="E535" t="str">
            <v>Ceded Balances Payable</v>
          </cell>
          <cell r="H535">
            <v>0</v>
          </cell>
          <cell r="I535">
            <v>0</v>
          </cell>
          <cell r="J535">
            <v>0</v>
          </cell>
          <cell r="K535">
            <v>0.05</v>
          </cell>
          <cell r="L535">
            <v>0</v>
          </cell>
          <cell r="M535">
            <v>0.05</v>
          </cell>
          <cell r="N535">
            <v>0</v>
          </cell>
          <cell r="O535" t="str">
            <v xml:space="preserve"> </v>
          </cell>
          <cell r="AA535">
            <v>4</v>
          </cell>
          <cell r="AC535" t="str">
            <v>A-</v>
          </cell>
          <cell r="AD535">
            <v>0</v>
          </cell>
          <cell r="AE535">
            <v>0</v>
          </cell>
          <cell r="AF535">
            <v>0</v>
          </cell>
          <cell r="AG535">
            <v>0</v>
          </cell>
          <cell r="AH535">
            <v>0.1</v>
          </cell>
          <cell r="AI535">
            <v>0</v>
          </cell>
          <cell r="AL535" t="str">
            <v>A-</v>
          </cell>
          <cell r="AM535">
            <v>0</v>
          </cell>
          <cell r="AN535">
            <v>0</v>
          </cell>
          <cell r="AO535">
            <v>0</v>
          </cell>
          <cell r="AP535">
            <v>0</v>
          </cell>
          <cell r="AQ535">
            <v>0.1</v>
          </cell>
          <cell r="AR535">
            <v>0</v>
          </cell>
        </row>
        <row r="536">
          <cell r="B536">
            <v>5</v>
          </cell>
          <cell r="D536" t="str">
            <v>Accrued Retros</v>
          </cell>
          <cell r="H536">
            <v>0</v>
          </cell>
          <cell r="I536">
            <v>0</v>
          </cell>
          <cell r="J536">
            <v>0</v>
          </cell>
          <cell r="K536">
            <v>0.1</v>
          </cell>
          <cell r="L536">
            <v>0</v>
          </cell>
          <cell r="M536">
            <v>0.1</v>
          </cell>
          <cell r="N536">
            <v>0</v>
          </cell>
          <cell r="O536" t="str">
            <v xml:space="preserve"> </v>
          </cell>
          <cell r="AA536">
            <v>5</v>
          </cell>
          <cell r="AC536" t="str">
            <v>B++</v>
          </cell>
          <cell r="AD536">
            <v>0</v>
          </cell>
          <cell r="AE536">
            <v>0</v>
          </cell>
          <cell r="AF536">
            <v>0</v>
          </cell>
          <cell r="AG536">
            <v>0</v>
          </cell>
          <cell r="AH536">
            <v>0.15</v>
          </cell>
          <cell r="AI536">
            <v>0</v>
          </cell>
          <cell r="AL536" t="str">
            <v>B++</v>
          </cell>
          <cell r="AM536">
            <v>0</v>
          </cell>
          <cell r="AN536">
            <v>0</v>
          </cell>
          <cell r="AO536">
            <v>0</v>
          </cell>
          <cell r="AP536">
            <v>0</v>
          </cell>
          <cell r="AQ536">
            <v>0.15</v>
          </cell>
          <cell r="AR536">
            <v>0</v>
          </cell>
        </row>
        <row r="537">
          <cell r="B537">
            <v>6</v>
          </cell>
          <cell r="E537" t="str">
            <v>Collateralized Balances</v>
          </cell>
          <cell r="H537">
            <v>0</v>
          </cell>
          <cell r="I537">
            <v>0</v>
          </cell>
          <cell r="J537">
            <v>0</v>
          </cell>
          <cell r="K537">
            <v>0.1</v>
          </cell>
          <cell r="L537">
            <v>0</v>
          </cell>
          <cell r="M537">
            <v>0.1</v>
          </cell>
          <cell r="N537">
            <v>0</v>
          </cell>
          <cell r="O537" t="str">
            <v xml:space="preserve"> </v>
          </cell>
          <cell r="AA537">
            <v>6</v>
          </cell>
          <cell r="AC537" t="str">
            <v xml:space="preserve">B+ </v>
          </cell>
          <cell r="AD537">
            <v>0</v>
          </cell>
          <cell r="AE537">
            <v>0</v>
          </cell>
          <cell r="AF537">
            <v>0</v>
          </cell>
          <cell r="AG537">
            <v>0</v>
          </cell>
          <cell r="AH537">
            <v>0.2</v>
          </cell>
          <cell r="AI537">
            <v>0</v>
          </cell>
          <cell r="AL537" t="str">
            <v xml:space="preserve">B+ </v>
          </cell>
          <cell r="AM537">
            <v>0</v>
          </cell>
          <cell r="AN537">
            <v>0</v>
          </cell>
          <cell r="AO537">
            <v>0</v>
          </cell>
          <cell r="AP537">
            <v>0</v>
          </cell>
          <cell r="AQ537">
            <v>0.2</v>
          </cell>
          <cell r="AR537">
            <v>0</v>
          </cell>
        </row>
        <row r="538">
          <cell r="AA538">
            <v>7</v>
          </cell>
          <cell r="AC538" t="str">
            <v>B</v>
          </cell>
          <cell r="AD538">
            <v>0</v>
          </cell>
          <cell r="AE538">
            <v>0</v>
          </cell>
          <cell r="AF538">
            <v>0</v>
          </cell>
          <cell r="AG538">
            <v>0</v>
          </cell>
          <cell r="AH538">
            <v>0.3</v>
          </cell>
          <cell r="AI538">
            <v>0</v>
          </cell>
          <cell r="AL538" t="str">
            <v>B</v>
          </cell>
          <cell r="AM538">
            <v>0</v>
          </cell>
          <cell r="AN538">
            <v>0</v>
          </cell>
          <cell r="AO538">
            <v>0</v>
          </cell>
          <cell r="AP538">
            <v>0</v>
          </cell>
          <cell r="AQ538">
            <v>0.3</v>
          </cell>
          <cell r="AR538">
            <v>0</v>
          </cell>
        </row>
        <row r="539">
          <cell r="B539">
            <v>7</v>
          </cell>
          <cell r="E539" t="str">
            <v>Gross Premium Remittance</v>
          </cell>
          <cell r="H539">
            <v>0</v>
          </cell>
          <cell r="I539">
            <v>0</v>
          </cell>
          <cell r="J539">
            <v>0</v>
          </cell>
          <cell r="K539">
            <v>0</v>
          </cell>
          <cell r="M539">
            <v>0</v>
          </cell>
          <cell r="N539">
            <v>0</v>
          </cell>
          <cell r="AA539">
            <v>8</v>
          </cell>
          <cell r="AC539" t="str">
            <v>B-</v>
          </cell>
          <cell r="AD539">
            <v>0</v>
          </cell>
          <cell r="AE539">
            <v>0</v>
          </cell>
          <cell r="AF539">
            <v>0</v>
          </cell>
          <cell r="AG539">
            <v>0</v>
          </cell>
          <cell r="AH539">
            <v>0.4</v>
          </cell>
          <cell r="AI539">
            <v>0</v>
          </cell>
          <cell r="AL539" t="str">
            <v>B-</v>
          </cell>
          <cell r="AM539">
            <v>0</v>
          </cell>
          <cell r="AN539">
            <v>0</v>
          </cell>
          <cell r="AO539">
            <v>0</v>
          </cell>
          <cell r="AP539">
            <v>0</v>
          </cell>
          <cell r="AQ539">
            <v>0.4</v>
          </cell>
          <cell r="AR539">
            <v>0</v>
          </cell>
        </row>
        <row r="540">
          <cell r="AA540">
            <v>9</v>
          </cell>
          <cell r="AC540" t="str">
            <v>&lt;= C++</v>
          </cell>
          <cell r="AD540">
            <v>0</v>
          </cell>
          <cell r="AE540">
            <v>0</v>
          </cell>
          <cell r="AF540">
            <v>0</v>
          </cell>
          <cell r="AG540">
            <v>0</v>
          </cell>
          <cell r="AH540">
            <v>1</v>
          </cell>
          <cell r="AI540">
            <v>0</v>
          </cell>
          <cell r="AL540" t="str">
            <v>&lt;= C++</v>
          </cell>
          <cell r="AM540">
            <v>0</v>
          </cell>
          <cell r="AN540">
            <v>0</v>
          </cell>
          <cell r="AO540">
            <v>0</v>
          </cell>
          <cell r="AP540">
            <v>0</v>
          </cell>
          <cell r="AQ540">
            <v>1</v>
          </cell>
          <cell r="AR540">
            <v>0</v>
          </cell>
        </row>
        <row r="541">
          <cell r="AA541">
            <v>10</v>
          </cell>
          <cell r="AC541" t="str">
            <v>Non Rated</v>
          </cell>
          <cell r="AD541">
            <v>0</v>
          </cell>
          <cell r="AE541">
            <v>0</v>
          </cell>
          <cell r="AF541">
            <v>0</v>
          </cell>
          <cell r="AG541">
            <v>0</v>
          </cell>
          <cell r="AH541">
            <v>1</v>
          </cell>
          <cell r="AI541">
            <v>0</v>
          </cell>
          <cell r="AL541" t="str">
            <v>Non Rated</v>
          </cell>
          <cell r="AM541">
            <v>0</v>
          </cell>
          <cell r="AN541">
            <v>0</v>
          </cell>
          <cell r="AO541">
            <v>0</v>
          </cell>
          <cell r="AP541">
            <v>0</v>
          </cell>
          <cell r="AQ541">
            <v>1</v>
          </cell>
          <cell r="AR541">
            <v>0</v>
          </cell>
        </row>
        <row r="542">
          <cell r="C542" t="str">
            <v>Reinsurance Recoverables (A)</v>
          </cell>
          <cell r="AA542">
            <v>11</v>
          </cell>
          <cell r="AB542" t="str">
            <v>No Breakout Available</v>
          </cell>
          <cell r="AD542">
            <v>0</v>
          </cell>
          <cell r="AE542">
            <v>0</v>
          </cell>
          <cell r="AF542">
            <v>0</v>
          </cell>
          <cell r="AG542">
            <v>0</v>
          </cell>
          <cell r="AH542">
            <v>0.1</v>
          </cell>
          <cell r="AI542">
            <v>0</v>
          </cell>
          <cell r="AK542" t="str">
            <v>No Breakout Available</v>
          </cell>
          <cell r="AM542">
            <v>0</v>
          </cell>
          <cell r="AN542">
            <v>0</v>
          </cell>
          <cell r="AO542">
            <v>0</v>
          </cell>
          <cell r="AP542">
            <v>0</v>
          </cell>
          <cell r="AQ542">
            <v>0.1</v>
          </cell>
          <cell r="AR542">
            <v>0</v>
          </cell>
        </row>
        <row r="543">
          <cell r="B543">
            <v>8</v>
          </cell>
          <cell r="D543" t="str">
            <v>Foreign Affiliates</v>
          </cell>
          <cell r="H543">
            <v>0</v>
          </cell>
          <cell r="I543">
            <v>0</v>
          </cell>
          <cell r="J543">
            <v>0</v>
          </cell>
          <cell r="K543">
            <v>0.1</v>
          </cell>
          <cell r="L543">
            <v>0</v>
          </cell>
          <cell r="M543">
            <v>0.1</v>
          </cell>
          <cell r="N543">
            <v>0</v>
          </cell>
          <cell r="O543" t="str">
            <v xml:space="preserve"> </v>
          </cell>
          <cell r="AA543">
            <v>12</v>
          </cell>
          <cell r="AC543" t="str">
            <v>Total</v>
          </cell>
          <cell r="AD543">
            <v>0</v>
          </cell>
          <cell r="AE543">
            <v>0</v>
          </cell>
          <cell r="AF543">
            <v>0</v>
          </cell>
          <cell r="AG543">
            <v>0</v>
          </cell>
          <cell r="AH543">
            <v>0</v>
          </cell>
          <cell r="AI543">
            <v>0</v>
          </cell>
          <cell r="AL543" t="str">
            <v>Total</v>
          </cell>
          <cell r="AM543">
            <v>0</v>
          </cell>
          <cell r="AN543">
            <v>0</v>
          </cell>
          <cell r="AO543">
            <v>0</v>
          </cell>
          <cell r="AP543">
            <v>0</v>
          </cell>
          <cell r="AQ543">
            <v>0</v>
          </cell>
          <cell r="AR543">
            <v>0</v>
          </cell>
        </row>
        <row r="544">
          <cell r="B544">
            <v>9</v>
          </cell>
          <cell r="D544" t="str">
            <v>Domestic Affiliates (In Rating Group) [C]</v>
          </cell>
          <cell r="H544">
            <v>0</v>
          </cell>
          <cell r="I544">
            <v>0</v>
          </cell>
          <cell r="J544">
            <v>0</v>
          </cell>
          <cell r="K544">
            <v>0.1</v>
          </cell>
          <cell r="L544">
            <v>0</v>
          </cell>
          <cell r="M544">
            <v>0.1</v>
          </cell>
          <cell r="N544">
            <v>0</v>
          </cell>
          <cell r="O544" t="str">
            <v xml:space="preserve"> </v>
          </cell>
        </row>
        <row r="545">
          <cell r="B545">
            <v>10</v>
          </cell>
          <cell r="D545" t="str">
            <v>Domestic Affiliates (Not in Rating Group)</v>
          </cell>
          <cell r="H545">
            <v>0</v>
          </cell>
          <cell r="I545">
            <v>0</v>
          </cell>
          <cell r="J545">
            <v>0</v>
          </cell>
          <cell r="K545">
            <v>0.1</v>
          </cell>
          <cell r="L545">
            <v>0</v>
          </cell>
          <cell r="M545">
            <v>0.1</v>
          </cell>
          <cell r="N545">
            <v>0</v>
          </cell>
          <cell r="O545" t="str">
            <v xml:space="preserve"> </v>
          </cell>
        </row>
        <row r="546">
          <cell r="B546">
            <v>11</v>
          </cell>
          <cell r="D546" t="str">
            <v>Pools &amp; Associations</v>
          </cell>
          <cell r="H546">
            <v>0</v>
          </cell>
          <cell r="I546">
            <v>0</v>
          </cell>
          <cell r="J546">
            <v>0</v>
          </cell>
          <cell r="K546">
            <v>0.1</v>
          </cell>
          <cell r="L546">
            <v>0</v>
          </cell>
          <cell r="M546">
            <v>0.1</v>
          </cell>
          <cell r="N546">
            <v>0</v>
          </cell>
          <cell r="O546" t="str">
            <v xml:space="preserve"> </v>
          </cell>
        </row>
        <row r="547">
          <cell r="B547">
            <v>12</v>
          </cell>
          <cell r="D547" t="str">
            <v>All Other Insurers</v>
          </cell>
          <cell r="H547">
            <v>0</v>
          </cell>
          <cell r="I547">
            <v>0</v>
          </cell>
          <cell r="J547">
            <v>0</v>
          </cell>
          <cell r="K547">
            <v>0.1</v>
          </cell>
          <cell r="L547">
            <v>0</v>
          </cell>
          <cell r="M547">
            <v>0.1</v>
          </cell>
          <cell r="N547">
            <v>0</v>
          </cell>
          <cell r="O547" t="str">
            <v xml:space="preserve"> </v>
          </cell>
          <cell r="AC547" t="str">
            <v>Domestic affiliates(not in rating group) by rating</v>
          </cell>
          <cell r="AL547" t="str">
            <v>Letters of Credit &amp; Trusts on recoverables by rating</v>
          </cell>
        </row>
        <row r="548">
          <cell r="B548">
            <v>13</v>
          </cell>
          <cell r="D548" t="str">
            <v>Less: Letters of Credit, Trusts</v>
          </cell>
          <cell r="H548">
            <v>0</v>
          </cell>
          <cell r="I548">
            <v>0</v>
          </cell>
          <cell r="J548">
            <v>0</v>
          </cell>
          <cell r="K548">
            <v>9.0000000000000011E-2</v>
          </cell>
          <cell r="L548">
            <v>0</v>
          </cell>
          <cell r="M548">
            <v>9.0000000000000011E-2</v>
          </cell>
          <cell r="N548">
            <v>0</v>
          </cell>
          <cell r="O548" t="str">
            <v xml:space="preserve"> </v>
          </cell>
          <cell r="AC548">
            <v>40543</v>
          </cell>
          <cell r="AL548">
            <v>40543</v>
          </cell>
        </row>
        <row r="549">
          <cell r="B549">
            <v>14</v>
          </cell>
          <cell r="D549" t="str">
            <v>Less: Funds Held by Company</v>
          </cell>
          <cell r="H549">
            <v>0</v>
          </cell>
          <cell r="I549">
            <v>0</v>
          </cell>
          <cell r="J549">
            <v>0</v>
          </cell>
          <cell r="K549">
            <v>0.1</v>
          </cell>
          <cell r="L549">
            <v>0</v>
          </cell>
          <cell r="M549">
            <v>0.1</v>
          </cell>
          <cell r="N549">
            <v>0</v>
          </cell>
          <cell r="O549" t="str">
            <v xml:space="preserve"> </v>
          </cell>
          <cell r="AC549" t="str">
            <v>Rating</v>
          </cell>
          <cell r="AD549" t="str">
            <v>Baseline</v>
          </cell>
          <cell r="AE549" t="str">
            <v>Stress Test Ceded Recovs</v>
          </cell>
          <cell r="AF549" t="str">
            <v>Adjustment</v>
          </cell>
          <cell r="AG549" t="str">
            <v>Total</v>
          </cell>
          <cell r="AH549" t="str">
            <v>ARF</v>
          </cell>
          <cell r="AI549" t="str">
            <v>ARC</v>
          </cell>
          <cell r="AL549" t="str">
            <v>Rating</v>
          </cell>
          <cell r="AM549" t="str">
            <v>Baseline</v>
          </cell>
          <cell r="AN549" t="str">
            <v>Stress Test Ceded Recovs</v>
          </cell>
          <cell r="AO549" t="str">
            <v>Adjustment</v>
          </cell>
          <cell r="AP549" t="str">
            <v>Total</v>
          </cell>
          <cell r="AQ549" t="str">
            <v>ARF</v>
          </cell>
          <cell r="AR549" t="str">
            <v>ARC</v>
          </cell>
        </row>
        <row r="550">
          <cell r="AA550">
            <v>13</v>
          </cell>
          <cell r="AC550" t="str">
            <v>A++</v>
          </cell>
          <cell r="AD550">
            <v>0</v>
          </cell>
          <cell r="AE550">
            <v>0</v>
          </cell>
          <cell r="AF550">
            <v>0</v>
          </cell>
          <cell r="AG550">
            <v>0</v>
          </cell>
          <cell r="AH550">
            <v>0.02</v>
          </cell>
          <cell r="AI550">
            <v>0</v>
          </cell>
          <cell r="AL550" t="str">
            <v>A++</v>
          </cell>
          <cell r="AM550">
            <v>0</v>
          </cell>
          <cell r="AN550">
            <v>0</v>
          </cell>
          <cell r="AO550">
            <v>0</v>
          </cell>
          <cell r="AP550">
            <v>0</v>
          </cell>
          <cell r="AQ550">
            <v>1.8000000000000002E-2</v>
          </cell>
          <cell r="AR550">
            <v>0</v>
          </cell>
        </row>
        <row r="551">
          <cell r="B551">
            <v>15</v>
          </cell>
          <cell r="C551" t="str">
            <v>Net Reinsurance Recoverables</v>
          </cell>
          <cell r="H551">
            <v>0</v>
          </cell>
          <cell r="I551">
            <v>0</v>
          </cell>
          <cell r="J551">
            <v>0</v>
          </cell>
          <cell r="K551">
            <v>0</v>
          </cell>
          <cell r="M551">
            <v>0</v>
          </cell>
          <cell r="N551">
            <v>0</v>
          </cell>
          <cell r="O551" t="str">
            <v>= Credit Risk on recoverables</v>
          </cell>
          <cell r="AA551">
            <v>14</v>
          </cell>
          <cell r="AC551" t="str">
            <v xml:space="preserve">A+ </v>
          </cell>
          <cell r="AD551">
            <v>0</v>
          </cell>
          <cell r="AE551">
            <v>0</v>
          </cell>
          <cell r="AF551">
            <v>0</v>
          </cell>
          <cell r="AG551">
            <v>0</v>
          </cell>
          <cell r="AH551">
            <v>0.04</v>
          </cell>
          <cell r="AI551">
            <v>0</v>
          </cell>
          <cell r="AL551" t="str">
            <v xml:space="preserve">A+ </v>
          </cell>
          <cell r="AM551">
            <v>0</v>
          </cell>
          <cell r="AN551">
            <v>0</v>
          </cell>
          <cell r="AO551">
            <v>0</v>
          </cell>
          <cell r="AP551">
            <v>0</v>
          </cell>
          <cell r="AQ551">
            <v>3.6000000000000004E-2</v>
          </cell>
          <cell r="AR551">
            <v>0</v>
          </cell>
        </row>
        <row r="552">
          <cell r="AA552">
            <v>15</v>
          </cell>
          <cell r="AC552" t="str">
            <v>A</v>
          </cell>
          <cell r="AD552">
            <v>0</v>
          </cell>
          <cell r="AE552">
            <v>0</v>
          </cell>
          <cell r="AF552">
            <v>0</v>
          </cell>
          <cell r="AG552">
            <v>0</v>
          </cell>
          <cell r="AH552">
            <v>0.06</v>
          </cell>
          <cell r="AI552">
            <v>0</v>
          </cell>
          <cell r="AL552" t="str">
            <v>A</v>
          </cell>
          <cell r="AM552">
            <v>0</v>
          </cell>
          <cell r="AN552">
            <v>0</v>
          </cell>
          <cell r="AO552">
            <v>0</v>
          </cell>
          <cell r="AP552">
            <v>0</v>
          </cell>
          <cell r="AQ552">
            <v>5.3999999999999999E-2</v>
          </cell>
          <cell r="AR552">
            <v>0</v>
          </cell>
        </row>
        <row r="553">
          <cell r="B553">
            <v>16</v>
          </cell>
          <cell r="C553" t="str">
            <v>Multiply: Reins Dependence Factor (B)</v>
          </cell>
          <cell r="N553">
            <v>1</v>
          </cell>
          <cell r="AA553">
            <v>16</v>
          </cell>
          <cell r="AC553" t="str">
            <v>A-</v>
          </cell>
          <cell r="AD553">
            <v>0</v>
          </cell>
          <cell r="AE553">
            <v>0</v>
          </cell>
          <cell r="AF553">
            <v>0</v>
          </cell>
          <cell r="AG553">
            <v>0</v>
          </cell>
          <cell r="AH553">
            <v>0.1</v>
          </cell>
          <cell r="AI553">
            <v>0</v>
          </cell>
          <cell r="AL553" t="str">
            <v>A-</v>
          </cell>
          <cell r="AM553">
            <v>0</v>
          </cell>
          <cell r="AN553">
            <v>0</v>
          </cell>
          <cell r="AO553">
            <v>0</v>
          </cell>
          <cell r="AP553">
            <v>0</v>
          </cell>
          <cell r="AQ553">
            <v>9.0000000000000011E-2</v>
          </cell>
          <cell r="AR553">
            <v>0</v>
          </cell>
        </row>
        <row r="554">
          <cell r="B554">
            <v>17</v>
          </cell>
          <cell r="E554" t="str">
            <v xml:space="preserve">   Adjustment to Reins Dependence Factor</v>
          </cell>
          <cell r="N554">
            <v>0</v>
          </cell>
          <cell r="O554" t="str">
            <v xml:space="preserve"> </v>
          </cell>
          <cell r="AA554">
            <v>17</v>
          </cell>
          <cell r="AC554" t="str">
            <v>B++</v>
          </cell>
          <cell r="AD554">
            <v>0</v>
          </cell>
          <cell r="AE554">
            <v>0</v>
          </cell>
          <cell r="AF554">
            <v>0</v>
          </cell>
          <cell r="AG554">
            <v>0</v>
          </cell>
          <cell r="AH554">
            <v>0.15</v>
          </cell>
          <cell r="AI554">
            <v>0</v>
          </cell>
          <cell r="AL554" t="str">
            <v>B++</v>
          </cell>
          <cell r="AM554">
            <v>0</v>
          </cell>
          <cell r="AN554">
            <v>0</v>
          </cell>
          <cell r="AO554">
            <v>0</v>
          </cell>
          <cell r="AP554">
            <v>0</v>
          </cell>
          <cell r="AQ554">
            <v>0.13500000000000001</v>
          </cell>
          <cell r="AR554">
            <v>0</v>
          </cell>
        </row>
        <row r="555">
          <cell r="B555">
            <v>18</v>
          </cell>
          <cell r="D555" t="str">
            <v>Adjustment for 1% minimum dispute risk on Non Afilliated Recoverables</v>
          </cell>
          <cell r="N555">
            <v>0</v>
          </cell>
          <cell r="AA555">
            <v>18</v>
          </cell>
          <cell r="AC555" t="str">
            <v xml:space="preserve">B+ </v>
          </cell>
          <cell r="AD555">
            <v>0</v>
          </cell>
          <cell r="AE555">
            <v>0</v>
          </cell>
          <cell r="AF555">
            <v>0</v>
          </cell>
          <cell r="AG555">
            <v>0</v>
          </cell>
          <cell r="AH555">
            <v>0.2</v>
          </cell>
          <cell r="AI555">
            <v>0</v>
          </cell>
          <cell r="AL555" t="str">
            <v xml:space="preserve">B+ </v>
          </cell>
          <cell r="AM555">
            <v>0</v>
          </cell>
          <cell r="AN555">
            <v>0</v>
          </cell>
          <cell r="AO555">
            <v>0</v>
          </cell>
          <cell r="AP555">
            <v>0</v>
          </cell>
          <cell r="AQ555">
            <v>0.18000000000000002</v>
          </cell>
          <cell r="AR555">
            <v>0</v>
          </cell>
        </row>
        <row r="556">
          <cell r="B556">
            <v>19</v>
          </cell>
          <cell r="C556" t="str">
            <v>Adj. Net Reins Recoverables</v>
          </cell>
          <cell r="H556">
            <v>0</v>
          </cell>
          <cell r="I556">
            <v>0</v>
          </cell>
          <cell r="J556">
            <v>0</v>
          </cell>
          <cell r="M556">
            <v>0</v>
          </cell>
          <cell r="N556">
            <v>0</v>
          </cell>
          <cell r="O556" t="str">
            <v>= Credit Risk &amp; Dispute Risk on recoverables</v>
          </cell>
          <cell r="AA556">
            <v>19</v>
          </cell>
          <cell r="AC556" t="str">
            <v>B</v>
          </cell>
          <cell r="AD556">
            <v>0</v>
          </cell>
          <cell r="AE556">
            <v>0</v>
          </cell>
          <cell r="AF556">
            <v>0</v>
          </cell>
          <cell r="AG556">
            <v>0</v>
          </cell>
          <cell r="AH556">
            <v>0.3</v>
          </cell>
          <cell r="AI556">
            <v>0</v>
          </cell>
          <cell r="AL556" t="str">
            <v>B</v>
          </cell>
          <cell r="AM556">
            <v>0</v>
          </cell>
          <cell r="AN556">
            <v>0</v>
          </cell>
          <cell r="AO556">
            <v>0</v>
          </cell>
          <cell r="AP556">
            <v>0</v>
          </cell>
          <cell r="AQ556">
            <v>0.27</v>
          </cell>
          <cell r="AR556">
            <v>0</v>
          </cell>
        </row>
        <row r="557">
          <cell r="AA557">
            <v>20</v>
          </cell>
          <cell r="AC557" t="str">
            <v>B-</v>
          </cell>
          <cell r="AD557">
            <v>0</v>
          </cell>
          <cell r="AE557">
            <v>0</v>
          </cell>
          <cell r="AF557">
            <v>0</v>
          </cell>
          <cell r="AG557">
            <v>0</v>
          </cell>
          <cell r="AH557">
            <v>0.4</v>
          </cell>
          <cell r="AI557">
            <v>0</v>
          </cell>
          <cell r="AL557" t="str">
            <v>B-</v>
          </cell>
          <cell r="AM557">
            <v>0</v>
          </cell>
          <cell r="AN557">
            <v>0</v>
          </cell>
          <cell r="AO557">
            <v>0</v>
          </cell>
          <cell r="AP557">
            <v>0</v>
          </cell>
          <cell r="AQ557">
            <v>0.36000000000000004</v>
          </cell>
          <cell r="AR557">
            <v>0</v>
          </cell>
        </row>
        <row r="558">
          <cell r="C558" t="str">
            <v>All Other Recoverables</v>
          </cell>
          <cell r="AA558">
            <v>21</v>
          </cell>
          <cell r="AC558" t="str">
            <v>&lt;= C++</v>
          </cell>
          <cell r="AD558">
            <v>0</v>
          </cell>
          <cell r="AE558">
            <v>0</v>
          </cell>
          <cell r="AF558">
            <v>0</v>
          </cell>
          <cell r="AG558">
            <v>0</v>
          </cell>
          <cell r="AH558">
            <v>1</v>
          </cell>
          <cell r="AI558">
            <v>0</v>
          </cell>
          <cell r="AL558" t="str">
            <v>&lt;= C++</v>
          </cell>
          <cell r="AM558">
            <v>0</v>
          </cell>
          <cell r="AN558">
            <v>0</v>
          </cell>
          <cell r="AO558">
            <v>0</v>
          </cell>
          <cell r="AP558">
            <v>0</v>
          </cell>
          <cell r="AQ558">
            <v>0.9</v>
          </cell>
          <cell r="AR558">
            <v>0</v>
          </cell>
        </row>
        <row r="559">
          <cell r="B559">
            <v>20</v>
          </cell>
          <cell r="D559" t="str">
            <v>Funds Held by Reinsured Cos.</v>
          </cell>
          <cell r="H559">
            <v>0</v>
          </cell>
          <cell r="I559">
            <v>0</v>
          </cell>
          <cell r="J559">
            <v>0</v>
          </cell>
          <cell r="K559">
            <v>0.05</v>
          </cell>
          <cell r="L559">
            <v>0</v>
          </cell>
          <cell r="M559">
            <v>0.05</v>
          </cell>
          <cell r="N559">
            <v>0</v>
          </cell>
          <cell r="O559" t="str">
            <v xml:space="preserve"> </v>
          </cell>
          <cell r="AA559">
            <v>22</v>
          </cell>
          <cell r="AC559" t="str">
            <v>Non Rated</v>
          </cell>
          <cell r="AD559">
            <v>0</v>
          </cell>
          <cell r="AE559">
            <v>0</v>
          </cell>
          <cell r="AF559">
            <v>0</v>
          </cell>
          <cell r="AG559">
            <v>0</v>
          </cell>
          <cell r="AH559">
            <v>1</v>
          </cell>
          <cell r="AI559">
            <v>0</v>
          </cell>
          <cell r="AL559" t="str">
            <v>Non Rated</v>
          </cell>
          <cell r="AM559">
            <v>0</v>
          </cell>
          <cell r="AN559">
            <v>0</v>
          </cell>
          <cell r="AO559">
            <v>0</v>
          </cell>
          <cell r="AP559">
            <v>0</v>
          </cell>
          <cell r="AQ559">
            <v>0.9</v>
          </cell>
          <cell r="AR559">
            <v>0</v>
          </cell>
        </row>
        <row r="560">
          <cell r="B560">
            <v>21</v>
          </cell>
          <cell r="D560" t="str">
            <v>Bills Recoverable</v>
          </cell>
          <cell r="H560">
            <v>0</v>
          </cell>
          <cell r="I560">
            <v>0</v>
          </cell>
          <cell r="J560">
            <v>0</v>
          </cell>
          <cell r="K560">
            <v>0.05</v>
          </cell>
          <cell r="L560">
            <v>0</v>
          </cell>
          <cell r="M560">
            <v>0.05</v>
          </cell>
          <cell r="N560">
            <v>0</v>
          </cell>
          <cell r="O560" t="str">
            <v xml:space="preserve"> </v>
          </cell>
          <cell r="AA560">
            <v>23</v>
          </cell>
          <cell r="AB560" t="str">
            <v>No Breakout Available</v>
          </cell>
          <cell r="AD560">
            <v>0</v>
          </cell>
          <cell r="AE560">
            <v>0</v>
          </cell>
          <cell r="AF560">
            <v>0</v>
          </cell>
          <cell r="AG560">
            <v>0</v>
          </cell>
          <cell r="AH560">
            <v>0.1</v>
          </cell>
          <cell r="AI560">
            <v>0</v>
          </cell>
          <cell r="AK560" t="str">
            <v>No Breakout Available</v>
          </cell>
          <cell r="AM560">
            <v>0</v>
          </cell>
          <cell r="AN560">
            <v>0</v>
          </cell>
          <cell r="AO560">
            <v>0</v>
          </cell>
          <cell r="AP560">
            <v>0</v>
          </cell>
          <cell r="AQ560">
            <v>9.0000000000000011E-2</v>
          </cell>
          <cell r="AR560">
            <v>0</v>
          </cell>
        </row>
        <row r="561">
          <cell r="B561">
            <v>22</v>
          </cell>
          <cell r="D561" t="str">
            <v>Income Tax Recoverables</v>
          </cell>
          <cell r="H561">
            <v>0</v>
          </cell>
          <cell r="I561">
            <v>0</v>
          </cell>
          <cell r="J561">
            <v>0</v>
          </cell>
          <cell r="K561">
            <v>0.05</v>
          </cell>
          <cell r="L561">
            <v>0</v>
          </cell>
          <cell r="M561">
            <v>0.05</v>
          </cell>
          <cell r="N561">
            <v>0</v>
          </cell>
          <cell r="O561" t="str">
            <v xml:space="preserve"> </v>
          </cell>
          <cell r="AA561">
            <v>24</v>
          </cell>
          <cell r="AC561" t="str">
            <v>Total</v>
          </cell>
          <cell r="AD561">
            <v>0</v>
          </cell>
          <cell r="AE561">
            <v>0</v>
          </cell>
          <cell r="AF561">
            <v>0</v>
          </cell>
          <cell r="AG561">
            <v>0</v>
          </cell>
          <cell r="AH561">
            <v>0</v>
          </cell>
          <cell r="AI561">
            <v>0</v>
          </cell>
          <cell r="AL561" t="str">
            <v>Total</v>
          </cell>
          <cell r="AM561">
            <v>0</v>
          </cell>
          <cell r="AN561">
            <v>0</v>
          </cell>
          <cell r="AO561">
            <v>0</v>
          </cell>
          <cell r="AP561">
            <v>0</v>
          </cell>
          <cell r="AQ561">
            <v>0</v>
          </cell>
          <cell r="AR561">
            <v>0</v>
          </cell>
        </row>
        <row r="562">
          <cell r="B562">
            <v>23</v>
          </cell>
          <cell r="D562" t="str">
            <v>Accrued Investment Income</v>
          </cell>
          <cell r="H562">
            <v>0</v>
          </cell>
          <cell r="I562">
            <v>0</v>
          </cell>
          <cell r="J562">
            <v>0</v>
          </cell>
          <cell r="K562">
            <v>2.5000000000000001E-2</v>
          </cell>
          <cell r="L562">
            <v>0</v>
          </cell>
          <cell r="M562">
            <v>2.5000000000000001E-2</v>
          </cell>
          <cell r="N562">
            <v>0</v>
          </cell>
          <cell r="O562" t="str">
            <v xml:space="preserve"> </v>
          </cell>
        </row>
        <row r="563">
          <cell r="B563">
            <v>24</v>
          </cell>
          <cell r="D563" t="str">
            <v>Receivable from Affiliates</v>
          </cell>
          <cell r="H563">
            <v>0</v>
          </cell>
          <cell r="I563">
            <v>0</v>
          </cell>
          <cell r="J563">
            <v>0</v>
          </cell>
          <cell r="K563">
            <v>0.05</v>
          </cell>
          <cell r="L563">
            <v>0</v>
          </cell>
          <cell r="M563">
            <v>0.05</v>
          </cell>
          <cell r="N563">
            <v>0</v>
          </cell>
          <cell r="O563" t="str">
            <v xml:space="preserve"> </v>
          </cell>
        </row>
        <row r="564">
          <cell r="B564">
            <v>25</v>
          </cell>
          <cell r="D564" t="str">
            <v>Equity in Pools/Assoc.</v>
          </cell>
          <cell r="H564">
            <v>0</v>
          </cell>
          <cell r="I564">
            <v>0</v>
          </cell>
          <cell r="J564">
            <v>0</v>
          </cell>
          <cell r="K564">
            <v>0.05</v>
          </cell>
          <cell r="L564">
            <v>0</v>
          </cell>
          <cell r="M564">
            <v>0.05</v>
          </cell>
          <cell r="N564">
            <v>0</v>
          </cell>
          <cell r="O564" t="str">
            <v xml:space="preserve"> </v>
          </cell>
          <cell r="AC564" t="str">
            <v>Pools &amp; Associations by rating</v>
          </cell>
          <cell r="AL564" t="str">
            <v>Recoverables held internally; by rating of the ins. co. whose funds are being held</v>
          </cell>
        </row>
        <row r="565">
          <cell r="B565">
            <v>26</v>
          </cell>
          <cell r="D565" t="str">
            <v>Uninsured A &amp; H Plans</v>
          </cell>
          <cell r="H565">
            <v>0</v>
          </cell>
          <cell r="I565">
            <v>0</v>
          </cell>
          <cell r="J565">
            <v>0</v>
          </cell>
          <cell r="K565">
            <v>0.05</v>
          </cell>
          <cell r="L565">
            <v>0</v>
          </cell>
          <cell r="M565">
            <v>0.05</v>
          </cell>
          <cell r="N565">
            <v>0</v>
          </cell>
          <cell r="O565" t="str">
            <v xml:space="preserve"> </v>
          </cell>
          <cell r="AC565">
            <v>40543</v>
          </cell>
          <cell r="AL565">
            <v>40543</v>
          </cell>
        </row>
        <row r="566">
          <cell r="B566">
            <v>27</v>
          </cell>
          <cell r="D566" t="str">
            <v>Others</v>
          </cell>
          <cell r="H566">
            <v>0</v>
          </cell>
          <cell r="I566">
            <v>0</v>
          </cell>
          <cell r="J566">
            <v>0</v>
          </cell>
          <cell r="K566">
            <v>0.05</v>
          </cell>
          <cell r="L566">
            <v>0</v>
          </cell>
          <cell r="M566">
            <v>0.05</v>
          </cell>
          <cell r="N566">
            <v>0</v>
          </cell>
          <cell r="O566" t="str">
            <v xml:space="preserve"> </v>
          </cell>
          <cell r="AC566" t="str">
            <v>Rating</v>
          </cell>
          <cell r="AD566" t="str">
            <v>Baseline</v>
          </cell>
          <cell r="AE566" t="str">
            <v>Stress Test Ceded Recovs</v>
          </cell>
          <cell r="AF566" t="str">
            <v>Adjustment</v>
          </cell>
          <cell r="AG566" t="str">
            <v>Total</v>
          </cell>
          <cell r="AH566" t="str">
            <v>ARF</v>
          </cell>
          <cell r="AI566" t="str">
            <v>ARC</v>
          </cell>
          <cell r="AL566" t="str">
            <v>Rating</v>
          </cell>
          <cell r="AM566" t="str">
            <v>Baseline</v>
          </cell>
          <cell r="AN566" t="str">
            <v>Stress Test Ceded Recovs</v>
          </cell>
          <cell r="AO566" t="str">
            <v>Adjustment</v>
          </cell>
          <cell r="AP566" t="str">
            <v>Total</v>
          </cell>
          <cell r="AQ566" t="str">
            <v>ARF</v>
          </cell>
          <cell r="AR566" t="str">
            <v>ARC</v>
          </cell>
        </row>
        <row r="567">
          <cell r="B567">
            <v>28</v>
          </cell>
          <cell r="E567" t="str">
            <v>Other Receivables</v>
          </cell>
          <cell r="H567">
            <v>0</v>
          </cell>
          <cell r="I567">
            <v>0</v>
          </cell>
          <cell r="J567">
            <v>0</v>
          </cell>
          <cell r="K567">
            <v>0</v>
          </cell>
          <cell r="L567">
            <v>0</v>
          </cell>
          <cell r="M567">
            <v>0</v>
          </cell>
          <cell r="N567">
            <v>0</v>
          </cell>
          <cell r="AA567">
            <v>25</v>
          </cell>
          <cell r="AC567" t="str">
            <v>A++</v>
          </cell>
          <cell r="AD567">
            <v>0</v>
          </cell>
          <cell r="AE567">
            <v>0</v>
          </cell>
          <cell r="AF567">
            <v>0</v>
          </cell>
          <cell r="AG567">
            <v>0</v>
          </cell>
          <cell r="AH567">
            <v>0.02</v>
          </cell>
          <cell r="AI567">
            <v>0</v>
          </cell>
          <cell r="AL567" t="str">
            <v>A++</v>
          </cell>
          <cell r="AM567">
            <v>0</v>
          </cell>
          <cell r="AN567">
            <v>0</v>
          </cell>
          <cell r="AO567">
            <v>0</v>
          </cell>
          <cell r="AP567">
            <v>0</v>
          </cell>
          <cell r="AQ567">
            <v>0.02</v>
          </cell>
          <cell r="AR567">
            <v>0</v>
          </cell>
        </row>
        <row r="568">
          <cell r="J568" t="str">
            <v xml:space="preserve"> </v>
          </cell>
          <cell r="AA568">
            <v>26</v>
          </cell>
          <cell r="AC568" t="str">
            <v xml:space="preserve">A+ </v>
          </cell>
          <cell r="AD568">
            <v>0</v>
          </cell>
          <cell r="AE568">
            <v>0</v>
          </cell>
          <cell r="AF568">
            <v>0</v>
          </cell>
          <cell r="AG568">
            <v>0</v>
          </cell>
          <cell r="AH568">
            <v>0.04</v>
          </cell>
          <cell r="AI568">
            <v>0</v>
          </cell>
          <cell r="AL568" t="str">
            <v xml:space="preserve">A+ </v>
          </cell>
          <cell r="AM568">
            <v>0</v>
          </cell>
          <cell r="AN568">
            <v>0</v>
          </cell>
          <cell r="AO568">
            <v>0</v>
          </cell>
          <cell r="AP568">
            <v>0</v>
          </cell>
          <cell r="AQ568">
            <v>0.04</v>
          </cell>
          <cell r="AR568">
            <v>0</v>
          </cell>
        </row>
        <row r="569">
          <cell r="B569">
            <v>29</v>
          </cell>
          <cell r="C569" t="str">
            <v>Company Totals (Credit Risk)</v>
          </cell>
          <cell r="H569">
            <v>0</v>
          </cell>
          <cell r="I569">
            <v>0</v>
          </cell>
          <cell r="J569">
            <v>0</v>
          </cell>
          <cell r="K569">
            <v>0</v>
          </cell>
          <cell r="N569">
            <v>0</v>
          </cell>
          <cell r="O569" t="str">
            <v xml:space="preserve"> =(B4)</v>
          </cell>
          <cell r="AA569">
            <v>27</v>
          </cell>
          <cell r="AC569" t="str">
            <v>A</v>
          </cell>
          <cell r="AD569">
            <v>0</v>
          </cell>
          <cell r="AE569">
            <v>0</v>
          </cell>
          <cell r="AF569">
            <v>0</v>
          </cell>
          <cell r="AG569">
            <v>0</v>
          </cell>
          <cell r="AH569">
            <v>0.06</v>
          </cell>
          <cell r="AI569">
            <v>0</v>
          </cell>
          <cell r="AL569" t="str">
            <v>A</v>
          </cell>
          <cell r="AM569">
            <v>0</v>
          </cell>
          <cell r="AN569">
            <v>0</v>
          </cell>
          <cell r="AO569">
            <v>0</v>
          </cell>
          <cell r="AP569">
            <v>0</v>
          </cell>
          <cell r="AQ569">
            <v>0.06</v>
          </cell>
          <cell r="AR569">
            <v>0</v>
          </cell>
        </row>
        <row r="570">
          <cell r="B570">
            <v>30</v>
          </cell>
          <cell r="C570" t="str">
            <v>Company Totals (Investment Risk)</v>
          </cell>
          <cell r="J570">
            <v>0</v>
          </cell>
          <cell r="K570">
            <v>0</v>
          </cell>
          <cell r="N570">
            <v>0</v>
          </cell>
          <cell r="AA570">
            <v>28</v>
          </cell>
          <cell r="AC570" t="str">
            <v>A-</v>
          </cell>
          <cell r="AD570">
            <v>0</v>
          </cell>
          <cell r="AE570">
            <v>0</v>
          </cell>
          <cell r="AF570">
            <v>0</v>
          </cell>
          <cell r="AG570">
            <v>0</v>
          </cell>
          <cell r="AH570">
            <v>0.1</v>
          </cell>
          <cell r="AI570">
            <v>0</v>
          </cell>
          <cell r="AL570" t="str">
            <v>A-</v>
          </cell>
          <cell r="AM570">
            <v>0</v>
          </cell>
          <cell r="AN570">
            <v>0</v>
          </cell>
          <cell r="AO570">
            <v>0</v>
          </cell>
          <cell r="AP570">
            <v>0</v>
          </cell>
          <cell r="AQ570">
            <v>0.1</v>
          </cell>
          <cell r="AR570">
            <v>0</v>
          </cell>
        </row>
        <row r="571">
          <cell r="B571">
            <v>31</v>
          </cell>
          <cell r="C571" t="str">
            <v>Company Totals (Asset Risk)</v>
          </cell>
          <cell r="J571">
            <v>0</v>
          </cell>
          <cell r="K571">
            <v>0</v>
          </cell>
          <cell r="N571">
            <v>0</v>
          </cell>
          <cell r="AA571">
            <v>29</v>
          </cell>
          <cell r="AC571" t="str">
            <v>B++</v>
          </cell>
          <cell r="AD571">
            <v>0</v>
          </cell>
          <cell r="AE571">
            <v>0</v>
          </cell>
          <cell r="AF571">
            <v>0</v>
          </cell>
          <cell r="AG571">
            <v>0</v>
          </cell>
          <cell r="AH571">
            <v>0.15</v>
          </cell>
          <cell r="AI571">
            <v>0</v>
          </cell>
          <cell r="AL571" t="str">
            <v>B++</v>
          </cell>
          <cell r="AM571">
            <v>0</v>
          </cell>
          <cell r="AN571">
            <v>0</v>
          </cell>
          <cell r="AO571">
            <v>0</v>
          </cell>
          <cell r="AP571">
            <v>0</v>
          </cell>
          <cell r="AQ571">
            <v>0.15</v>
          </cell>
          <cell r="AR571">
            <v>0</v>
          </cell>
        </row>
        <row r="572">
          <cell r="C572" t="str">
            <v>Notes:</v>
          </cell>
          <cell r="AA572">
            <v>30</v>
          </cell>
          <cell r="AC572" t="str">
            <v xml:space="preserve">B+ </v>
          </cell>
          <cell r="AD572">
            <v>0</v>
          </cell>
          <cell r="AE572">
            <v>0</v>
          </cell>
          <cell r="AF572">
            <v>0</v>
          </cell>
          <cell r="AG572">
            <v>0</v>
          </cell>
          <cell r="AH572">
            <v>0.2</v>
          </cell>
          <cell r="AI572">
            <v>0</v>
          </cell>
          <cell r="AL572" t="str">
            <v xml:space="preserve">B+ </v>
          </cell>
          <cell r="AM572">
            <v>0</v>
          </cell>
          <cell r="AN572">
            <v>0</v>
          </cell>
          <cell r="AO572">
            <v>0</v>
          </cell>
          <cell r="AP572">
            <v>0</v>
          </cell>
          <cell r="AQ572">
            <v>0.2</v>
          </cell>
          <cell r="AR572">
            <v>0</v>
          </cell>
        </row>
        <row r="573">
          <cell r="C573" t="str">
            <v>(A) - Includes ceded paid, unpaid, IBNR, and unearned premium recoverables.</v>
          </cell>
          <cell r="AA573">
            <v>31</v>
          </cell>
          <cell r="AC573" t="str">
            <v>B</v>
          </cell>
          <cell r="AD573">
            <v>0</v>
          </cell>
          <cell r="AE573">
            <v>0</v>
          </cell>
          <cell r="AF573">
            <v>0</v>
          </cell>
          <cell r="AG573">
            <v>0</v>
          </cell>
          <cell r="AH573">
            <v>0.3</v>
          </cell>
          <cell r="AI573">
            <v>0</v>
          </cell>
          <cell r="AL573" t="str">
            <v>B</v>
          </cell>
          <cell r="AM573">
            <v>0</v>
          </cell>
          <cell r="AN573">
            <v>0</v>
          </cell>
          <cell r="AO573">
            <v>0</v>
          </cell>
          <cell r="AP573">
            <v>0</v>
          </cell>
          <cell r="AQ573">
            <v>0.3</v>
          </cell>
          <cell r="AR573">
            <v>0</v>
          </cell>
        </row>
        <row r="574">
          <cell r="C574" t="str">
            <v>(B) - Excessive reinsurance dependence:</v>
          </cell>
          <cell r="AA574">
            <v>32</v>
          </cell>
          <cell r="AC574" t="str">
            <v>B-</v>
          </cell>
          <cell r="AD574">
            <v>0</v>
          </cell>
          <cell r="AE574">
            <v>0</v>
          </cell>
          <cell r="AF574">
            <v>0</v>
          </cell>
          <cell r="AG574">
            <v>0</v>
          </cell>
          <cell r="AH574">
            <v>0.4</v>
          </cell>
          <cell r="AI574">
            <v>0</v>
          </cell>
          <cell r="AL574" t="str">
            <v>B-</v>
          </cell>
          <cell r="AM574">
            <v>0</v>
          </cell>
          <cell r="AN574">
            <v>0</v>
          </cell>
          <cell r="AO574">
            <v>0</v>
          </cell>
          <cell r="AP574">
            <v>0</v>
          </cell>
          <cell r="AQ574">
            <v>0.4</v>
          </cell>
          <cell r="AR574">
            <v>0</v>
          </cell>
        </row>
        <row r="575">
          <cell r="C575" t="str">
            <v xml:space="preserve">[C] -  To be used for non-consolidated statements or consolidated statements reporting domestic companies(affiliates), not included in the consolidated statement. </v>
          </cell>
          <cell r="AA575">
            <v>33</v>
          </cell>
          <cell r="AC575" t="str">
            <v>&lt;= C++</v>
          </cell>
          <cell r="AD575">
            <v>0</v>
          </cell>
          <cell r="AE575">
            <v>0</v>
          </cell>
          <cell r="AF575">
            <v>0</v>
          </cell>
          <cell r="AG575">
            <v>0</v>
          </cell>
          <cell r="AH575">
            <v>1</v>
          </cell>
          <cell r="AI575">
            <v>0</v>
          </cell>
          <cell r="AL575" t="str">
            <v>&lt;= C++</v>
          </cell>
          <cell r="AM575">
            <v>0</v>
          </cell>
          <cell r="AN575">
            <v>0</v>
          </cell>
          <cell r="AO575">
            <v>0</v>
          </cell>
          <cell r="AP575">
            <v>0</v>
          </cell>
          <cell r="AQ575">
            <v>1</v>
          </cell>
          <cell r="AR575">
            <v>0</v>
          </cell>
        </row>
        <row r="576">
          <cell r="J576" t="str">
            <v>Non-Aff. Reins</v>
          </cell>
          <cell r="AA576">
            <v>34</v>
          </cell>
          <cell r="AC576" t="str">
            <v>Non Rated</v>
          </cell>
          <cell r="AD576">
            <v>0</v>
          </cell>
          <cell r="AE576">
            <v>0</v>
          </cell>
          <cell r="AF576">
            <v>0</v>
          </cell>
          <cell r="AG576">
            <v>0</v>
          </cell>
          <cell r="AH576">
            <v>1</v>
          </cell>
          <cell r="AI576">
            <v>0</v>
          </cell>
          <cell r="AL576" t="str">
            <v>Non Rated</v>
          </cell>
          <cell r="AM576">
            <v>0</v>
          </cell>
          <cell r="AN576">
            <v>0</v>
          </cell>
          <cell r="AO576">
            <v>0</v>
          </cell>
          <cell r="AP576">
            <v>0</v>
          </cell>
          <cell r="AQ576">
            <v>1</v>
          </cell>
          <cell r="AR576">
            <v>0</v>
          </cell>
        </row>
        <row r="577">
          <cell r="J577" t="str">
            <v>Recov./PHS</v>
          </cell>
          <cell r="AA577">
            <v>35</v>
          </cell>
          <cell r="AB577" t="str">
            <v>No Breakout Available</v>
          </cell>
          <cell r="AD577">
            <v>0</v>
          </cell>
          <cell r="AE577">
            <v>0</v>
          </cell>
          <cell r="AF577">
            <v>0</v>
          </cell>
          <cell r="AG577">
            <v>0</v>
          </cell>
          <cell r="AH577">
            <v>0.1</v>
          </cell>
          <cell r="AI577">
            <v>0</v>
          </cell>
          <cell r="AK577" t="str">
            <v>No Breakout Available</v>
          </cell>
          <cell r="AM577">
            <v>0</v>
          </cell>
          <cell r="AN577">
            <v>0</v>
          </cell>
          <cell r="AO577">
            <v>0</v>
          </cell>
          <cell r="AP577">
            <v>0</v>
          </cell>
          <cell r="AQ577">
            <v>0.1</v>
          </cell>
          <cell r="AR577">
            <v>0</v>
          </cell>
        </row>
        <row r="578">
          <cell r="B578">
            <v>32</v>
          </cell>
          <cell r="I578" t="str">
            <v>Company</v>
          </cell>
          <cell r="J578">
            <v>0</v>
          </cell>
          <cell r="AA578">
            <v>36</v>
          </cell>
          <cell r="AC578" t="str">
            <v>Total</v>
          </cell>
          <cell r="AD578">
            <v>0</v>
          </cell>
          <cell r="AE578">
            <v>0</v>
          </cell>
          <cell r="AF578">
            <v>0</v>
          </cell>
          <cell r="AG578">
            <v>0</v>
          </cell>
          <cell r="AH578">
            <v>0</v>
          </cell>
          <cell r="AI578">
            <v>0</v>
          </cell>
          <cell r="AL578" t="str">
            <v>Total</v>
          </cell>
          <cell r="AM578">
            <v>0</v>
          </cell>
          <cell r="AN578">
            <v>0</v>
          </cell>
          <cell r="AO578">
            <v>0</v>
          </cell>
          <cell r="AP578">
            <v>0</v>
          </cell>
          <cell r="AQ578">
            <v>0</v>
          </cell>
          <cell r="AR578">
            <v>0</v>
          </cell>
        </row>
        <row r="579">
          <cell r="B579">
            <v>33</v>
          </cell>
          <cell r="I579" t="str">
            <v>Industry</v>
          </cell>
          <cell r="J579">
            <v>0</v>
          </cell>
        </row>
        <row r="580">
          <cell r="B580">
            <v>34</v>
          </cell>
          <cell r="I580" t="str">
            <v>Excess</v>
          </cell>
          <cell r="J580">
            <v>0</v>
          </cell>
          <cell r="AA580">
            <v>37</v>
          </cell>
          <cell r="AE580" t="str">
            <v>Percentage of recoverables ceded under stress test:</v>
          </cell>
          <cell r="AF580">
            <v>0.4</v>
          </cell>
        </row>
        <row r="581">
          <cell r="B581">
            <v>35</v>
          </cell>
          <cell r="H581" t="str">
            <v>Total Ceded Leverage Ratio</v>
          </cell>
          <cell r="J581">
            <v>0</v>
          </cell>
          <cell r="AA581">
            <v>38</v>
          </cell>
          <cell r="AE581" t="str">
            <v>Amount of recovs ceded under stress test:</v>
          </cell>
          <cell r="AF581">
            <v>0</v>
          </cell>
          <cell r="AG581" t="str">
            <v>analysis type = standard</v>
          </cell>
        </row>
        <row r="586">
          <cell r="B586" t="str">
            <v>Company Name:</v>
          </cell>
          <cell r="F586" t="str">
            <v>XYZ Sample</v>
          </cell>
          <cell r="J586" t="str">
            <v>Currency:</v>
          </cell>
          <cell r="K586" t="str">
            <v>US Dollars</v>
          </cell>
          <cell r="P586" t="str">
            <v>Page 28</v>
          </cell>
        </row>
        <row r="587">
          <cell r="B587" t="str">
            <v>AMB Number:</v>
          </cell>
          <cell r="F587" t="str">
            <v>99999</v>
          </cell>
          <cell r="J587" t="str">
            <v>Denomination:</v>
          </cell>
          <cell r="K587" t="str">
            <v>(000)s</v>
          </cell>
        </row>
        <row r="588">
          <cell r="B588" t="str">
            <v>Analyst:</v>
          </cell>
          <cell r="F588" t="str">
            <v xml:space="preserve"> </v>
          </cell>
        </row>
        <row r="589">
          <cell r="B589" t="str">
            <v>analysis type = standard</v>
          </cell>
          <cell r="K589" t="str">
            <v>CREDIT RISK</v>
          </cell>
          <cell r="AC589" t="str">
            <v>Reinsurance Recoverables</v>
          </cell>
          <cell r="AL589" t="str">
            <v>Reinsurance Recoverables</v>
          </cell>
          <cell r="AR589" t="str">
            <v>Page 28 Breakout</v>
          </cell>
        </row>
        <row r="590">
          <cell r="H590">
            <v>40908</v>
          </cell>
          <cell r="AC590" t="str">
            <v>Foreign affiliates by rating</v>
          </cell>
          <cell r="AG590" t="str">
            <v>US Dollars</v>
          </cell>
          <cell r="AL590" t="str">
            <v>All Other Insurers by rating</v>
          </cell>
          <cell r="AP590" t="str">
            <v>US Dollars</v>
          </cell>
        </row>
        <row r="591">
          <cell r="K591" t="str">
            <v>Baseline</v>
          </cell>
          <cell r="L591" t="str">
            <v>Adjustment</v>
          </cell>
          <cell r="M591" t="str">
            <v>Total</v>
          </cell>
          <cell r="AC591">
            <v>40908</v>
          </cell>
          <cell r="AL591">
            <v>40908</v>
          </cell>
        </row>
        <row r="592">
          <cell r="C592" t="str">
            <v>Agents' Balances</v>
          </cell>
          <cell r="H592" t="str">
            <v>Baseline</v>
          </cell>
          <cell r="I592" t="str">
            <v>Adjustments</v>
          </cell>
          <cell r="J592" t="str">
            <v>Total</v>
          </cell>
          <cell r="K592" t="str">
            <v>Asset Risk Factor (%)</v>
          </cell>
          <cell r="L592" t="str">
            <v>to Asset Risk Factor (%)</v>
          </cell>
          <cell r="M592" t="str">
            <v>Asset Risk Factor</v>
          </cell>
          <cell r="N592" t="str">
            <v>Adjusted Required Capital</v>
          </cell>
          <cell r="O592" t="str">
            <v>Explanation of Adjustments</v>
          </cell>
          <cell r="AC592" t="str">
            <v>Rating</v>
          </cell>
          <cell r="AD592" t="str">
            <v>Baseline</v>
          </cell>
          <cell r="AE592" t="str">
            <v>Stress Test Ceded Recovs</v>
          </cell>
          <cell r="AF592" t="str">
            <v>Adjustment</v>
          </cell>
          <cell r="AG592" t="str">
            <v>Total</v>
          </cell>
          <cell r="AH592" t="str">
            <v>Asset Risk Factor</v>
          </cell>
          <cell r="AI592" t="str">
            <v>Adjusted Required Capital</v>
          </cell>
          <cell r="AL592" t="str">
            <v>Rating</v>
          </cell>
          <cell r="AM592" t="str">
            <v>Baseline</v>
          </cell>
          <cell r="AN592" t="str">
            <v>Stress Test Ceded Recovs</v>
          </cell>
          <cell r="AO592" t="str">
            <v>Adjustment</v>
          </cell>
          <cell r="AP592" t="str">
            <v>Total</v>
          </cell>
          <cell r="AQ592" t="str">
            <v>Asset Risk Factor</v>
          </cell>
          <cell r="AR592" t="str">
            <v>Adjusted Required Capital</v>
          </cell>
        </row>
        <row r="593">
          <cell r="B593">
            <v>1</v>
          </cell>
          <cell r="D593" t="str">
            <v>In Course of Collection</v>
          </cell>
          <cell r="H593">
            <v>0</v>
          </cell>
          <cell r="I593">
            <v>0</v>
          </cell>
          <cell r="J593">
            <v>0</v>
          </cell>
          <cell r="K593">
            <v>0.05</v>
          </cell>
          <cell r="L593">
            <v>0</v>
          </cell>
          <cell r="M593">
            <v>0.05</v>
          </cell>
          <cell r="N593">
            <v>0</v>
          </cell>
          <cell r="O593" t="str">
            <v xml:space="preserve"> </v>
          </cell>
          <cell r="AA593">
            <v>1</v>
          </cell>
          <cell r="AC593" t="str">
            <v>A++</v>
          </cell>
          <cell r="AD593">
            <v>0</v>
          </cell>
          <cell r="AE593">
            <v>0</v>
          </cell>
          <cell r="AF593">
            <v>0</v>
          </cell>
          <cell r="AG593">
            <v>0</v>
          </cell>
          <cell r="AH593">
            <v>0.02</v>
          </cell>
          <cell r="AI593">
            <v>0</v>
          </cell>
          <cell r="AL593" t="str">
            <v>A++</v>
          </cell>
          <cell r="AM593">
            <v>0</v>
          </cell>
          <cell r="AN593">
            <v>0</v>
          </cell>
          <cell r="AO593">
            <v>0</v>
          </cell>
          <cell r="AP593">
            <v>0</v>
          </cell>
          <cell r="AQ593">
            <v>0.02</v>
          </cell>
          <cell r="AR593">
            <v>0</v>
          </cell>
        </row>
        <row r="594">
          <cell r="B594">
            <v>2</v>
          </cell>
          <cell r="E594" t="str">
            <v>Ceded Balances Payable</v>
          </cell>
          <cell r="H594">
            <v>0</v>
          </cell>
          <cell r="I594">
            <v>0</v>
          </cell>
          <cell r="J594">
            <v>0</v>
          </cell>
          <cell r="K594">
            <v>0.05</v>
          </cell>
          <cell r="L594">
            <v>0</v>
          </cell>
          <cell r="M594">
            <v>0.05</v>
          </cell>
          <cell r="N594">
            <v>0</v>
          </cell>
          <cell r="O594" t="str">
            <v xml:space="preserve"> </v>
          </cell>
          <cell r="AA594">
            <v>2</v>
          </cell>
          <cell r="AC594" t="str">
            <v xml:space="preserve">A+ </v>
          </cell>
          <cell r="AD594">
            <v>0</v>
          </cell>
          <cell r="AE594">
            <v>0</v>
          </cell>
          <cell r="AF594">
            <v>0</v>
          </cell>
          <cell r="AG594">
            <v>0</v>
          </cell>
          <cell r="AH594">
            <v>0.04</v>
          </cell>
          <cell r="AI594">
            <v>0</v>
          </cell>
          <cell r="AL594" t="str">
            <v xml:space="preserve">A+ </v>
          </cell>
          <cell r="AM594">
            <v>0</v>
          </cell>
          <cell r="AN594">
            <v>0</v>
          </cell>
          <cell r="AO594">
            <v>0</v>
          </cell>
          <cell r="AP594">
            <v>0</v>
          </cell>
          <cell r="AQ594">
            <v>0.04</v>
          </cell>
          <cell r="AR594">
            <v>0</v>
          </cell>
        </row>
        <row r="595">
          <cell r="B595">
            <v>3</v>
          </cell>
          <cell r="D595" t="str">
            <v>Deferred - Not Yet Due</v>
          </cell>
          <cell r="H595">
            <v>0</v>
          </cell>
          <cell r="I595">
            <v>0</v>
          </cell>
          <cell r="J595">
            <v>0</v>
          </cell>
          <cell r="K595">
            <v>0.05</v>
          </cell>
          <cell r="L595">
            <v>0</v>
          </cell>
          <cell r="M595">
            <v>0.05</v>
          </cell>
          <cell r="N595">
            <v>0</v>
          </cell>
          <cell r="O595" t="str">
            <v xml:space="preserve"> </v>
          </cell>
          <cell r="AA595">
            <v>3</v>
          </cell>
          <cell r="AC595" t="str">
            <v>A</v>
          </cell>
          <cell r="AD595">
            <v>0</v>
          </cell>
          <cell r="AE595">
            <v>0</v>
          </cell>
          <cell r="AF595">
            <v>0</v>
          </cell>
          <cell r="AG595">
            <v>0</v>
          </cell>
          <cell r="AH595">
            <v>0.06</v>
          </cell>
          <cell r="AI595">
            <v>0</v>
          </cell>
          <cell r="AL595" t="str">
            <v>A</v>
          </cell>
          <cell r="AM595">
            <v>0</v>
          </cell>
          <cell r="AN595">
            <v>0</v>
          </cell>
          <cell r="AO595">
            <v>0</v>
          </cell>
          <cell r="AP595">
            <v>0</v>
          </cell>
          <cell r="AQ595">
            <v>0.06</v>
          </cell>
          <cell r="AR595">
            <v>0</v>
          </cell>
        </row>
        <row r="596">
          <cell r="B596">
            <v>4</v>
          </cell>
          <cell r="E596" t="str">
            <v>Ceded Balances Payable</v>
          </cell>
          <cell r="H596">
            <v>0</v>
          </cell>
          <cell r="I596">
            <v>0</v>
          </cell>
          <cell r="J596">
            <v>0</v>
          </cell>
          <cell r="K596">
            <v>0.05</v>
          </cell>
          <cell r="L596">
            <v>0</v>
          </cell>
          <cell r="M596">
            <v>0.05</v>
          </cell>
          <cell r="N596">
            <v>0</v>
          </cell>
          <cell r="O596" t="str">
            <v xml:space="preserve"> </v>
          </cell>
          <cell r="AA596">
            <v>4</v>
          </cell>
          <cell r="AC596" t="str">
            <v>A-</v>
          </cell>
          <cell r="AD596">
            <v>0</v>
          </cell>
          <cell r="AE596">
            <v>0</v>
          </cell>
          <cell r="AF596">
            <v>0</v>
          </cell>
          <cell r="AG596">
            <v>0</v>
          </cell>
          <cell r="AH596">
            <v>0.1</v>
          </cell>
          <cell r="AI596">
            <v>0</v>
          </cell>
          <cell r="AL596" t="str">
            <v>A-</v>
          </cell>
          <cell r="AM596">
            <v>0</v>
          </cell>
          <cell r="AN596">
            <v>0</v>
          </cell>
          <cell r="AO596">
            <v>0</v>
          </cell>
          <cell r="AP596">
            <v>0</v>
          </cell>
          <cell r="AQ596">
            <v>0.1</v>
          </cell>
          <cell r="AR596">
            <v>0</v>
          </cell>
        </row>
        <row r="597">
          <cell r="B597">
            <v>5</v>
          </cell>
          <cell r="D597" t="str">
            <v>Accrued Retros</v>
          </cell>
          <cell r="H597">
            <v>0</v>
          </cell>
          <cell r="I597">
            <v>0</v>
          </cell>
          <cell r="J597">
            <v>0</v>
          </cell>
          <cell r="K597">
            <v>0.1</v>
          </cell>
          <cell r="L597">
            <v>0</v>
          </cell>
          <cell r="M597">
            <v>0.1</v>
          </cell>
          <cell r="N597">
            <v>0</v>
          </cell>
          <cell r="O597" t="str">
            <v xml:space="preserve"> </v>
          </cell>
          <cell r="AA597">
            <v>5</v>
          </cell>
          <cell r="AC597" t="str">
            <v>B++</v>
          </cell>
          <cell r="AD597">
            <v>0</v>
          </cell>
          <cell r="AE597">
            <v>0</v>
          </cell>
          <cell r="AF597">
            <v>0</v>
          </cell>
          <cell r="AG597">
            <v>0</v>
          </cell>
          <cell r="AH597">
            <v>0.15</v>
          </cell>
          <cell r="AI597">
            <v>0</v>
          </cell>
          <cell r="AL597" t="str">
            <v>B++</v>
          </cell>
          <cell r="AM597">
            <v>0</v>
          </cell>
          <cell r="AN597">
            <v>0</v>
          </cell>
          <cell r="AO597">
            <v>0</v>
          </cell>
          <cell r="AP597">
            <v>0</v>
          </cell>
          <cell r="AQ597">
            <v>0.15</v>
          </cell>
          <cell r="AR597">
            <v>0</v>
          </cell>
        </row>
        <row r="598">
          <cell r="B598">
            <v>6</v>
          </cell>
          <cell r="E598" t="str">
            <v>Collateralized Balances</v>
          </cell>
          <cell r="H598">
            <v>0</v>
          </cell>
          <cell r="I598">
            <v>0</v>
          </cell>
          <cell r="J598">
            <v>0</v>
          </cell>
          <cell r="K598">
            <v>0.1</v>
          </cell>
          <cell r="L598">
            <v>0</v>
          </cell>
          <cell r="M598">
            <v>0.1</v>
          </cell>
          <cell r="N598">
            <v>0</v>
          </cell>
          <cell r="O598" t="str">
            <v xml:space="preserve"> </v>
          </cell>
          <cell r="AA598">
            <v>6</v>
          </cell>
          <cell r="AC598" t="str">
            <v xml:space="preserve">B+ </v>
          </cell>
          <cell r="AD598">
            <v>0</v>
          </cell>
          <cell r="AE598">
            <v>0</v>
          </cell>
          <cell r="AF598">
            <v>0</v>
          </cell>
          <cell r="AG598">
            <v>0</v>
          </cell>
          <cell r="AH598">
            <v>0.2</v>
          </cell>
          <cell r="AI598">
            <v>0</v>
          </cell>
          <cell r="AL598" t="str">
            <v xml:space="preserve">B+ </v>
          </cell>
          <cell r="AM598">
            <v>0</v>
          </cell>
          <cell r="AN598">
            <v>0</v>
          </cell>
          <cell r="AO598">
            <v>0</v>
          </cell>
          <cell r="AP598">
            <v>0</v>
          </cell>
          <cell r="AQ598">
            <v>0.2</v>
          </cell>
          <cell r="AR598">
            <v>0</v>
          </cell>
        </row>
        <row r="599">
          <cell r="AA599">
            <v>7</v>
          </cell>
          <cell r="AC599" t="str">
            <v>B</v>
          </cell>
          <cell r="AD599">
            <v>0</v>
          </cell>
          <cell r="AE599">
            <v>0</v>
          </cell>
          <cell r="AF599">
            <v>0</v>
          </cell>
          <cell r="AG599">
            <v>0</v>
          </cell>
          <cell r="AH599">
            <v>0.3</v>
          </cell>
          <cell r="AI599">
            <v>0</v>
          </cell>
          <cell r="AL599" t="str">
            <v>B</v>
          </cell>
          <cell r="AM599">
            <v>0</v>
          </cell>
          <cell r="AN599">
            <v>0</v>
          </cell>
          <cell r="AO599">
            <v>0</v>
          </cell>
          <cell r="AP599">
            <v>0</v>
          </cell>
          <cell r="AQ599">
            <v>0.3</v>
          </cell>
          <cell r="AR599">
            <v>0</v>
          </cell>
        </row>
        <row r="600">
          <cell r="B600">
            <v>7</v>
          </cell>
          <cell r="E600" t="str">
            <v>Gross Premium Remittance</v>
          </cell>
          <cell r="H600">
            <v>0</v>
          </cell>
          <cell r="I600">
            <v>0</v>
          </cell>
          <cell r="J600">
            <v>0</v>
          </cell>
          <cell r="K600">
            <v>0</v>
          </cell>
          <cell r="M600">
            <v>0</v>
          </cell>
          <cell r="N600">
            <v>0</v>
          </cell>
          <cell r="AA600">
            <v>8</v>
          </cell>
          <cell r="AC600" t="str">
            <v>B-</v>
          </cell>
          <cell r="AD600">
            <v>0</v>
          </cell>
          <cell r="AE600">
            <v>0</v>
          </cell>
          <cell r="AF600">
            <v>0</v>
          </cell>
          <cell r="AG600">
            <v>0</v>
          </cell>
          <cell r="AH600">
            <v>0.4</v>
          </cell>
          <cell r="AI600">
            <v>0</v>
          </cell>
          <cell r="AL600" t="str">
            <v>B-</v>
          </cell>
          <cell r="AM600">
            <v>0</v>
          </cell>
          <cell r="AN600">
            <v>0</v>
          </cell>
          <cell r="AO600">
            <v>0</v>
          </cell>
          <cell r="AP600">
            <v>0</v>
          </cell>
          <cell r="AQ600">
            <v>0.4</v>
          </cell>
          <cell r="AR600">
            <v>0</v>
          </cell>
        </row>
        <row r="601">
          <cell r="AA601">
            <v>9</v>
          </cell>
          <cell r="AC601" t="str">
            <v>&lt;= C++</v>
          </cell>
          <cell r="AD601">
            <v>0</v>
          </cell>
          <cell r="AE601">
            <v>0</v>
          </cell>
          <cell r="AF601">
            <v>0</v>
          </cell>
          <cell r="AG601">
            <v>0</v>
          </cell>
          <cell r="AH601">
            <v>1</v>
          </cell>
          <cell r="AI601">
            <v>0</v>
          </cell>
          <cell r="AL601" t="str">
            <v>&lt;= C++</v>
          </cell>
          <cell r="AM601">
            <v>0</v>
          </cell>
          <cell r="AN601">
            <v>0</v>
          </cell>
          <cell r="AO601">
            <v>0</v>
          </cell>
          <cell r="AP601">
            <v>0</v>
          </cell>
          <cell r="AQ601">
            <v>1</v>
          </cell>
          <cell r="AR601">
            <v>0</v>
          </cell>
        </row>
        <row r="602">
          <cell r="AA602">
            <v>10</v>
          </cell>
          <cell r="AC602" t="str">
            <v>Non Rated</v>
          </cell>
          <cell r="AD602">
            <v>0</v>
          </cell>
          <cell r="AE602">
            <v>0</v>
          </cell>
          <cell r="AF602">
            <v>0</v>
          </cell>
          <cell r="AG602">
            <v>0</v>
          </cell>
          <cell r="AH602">
            <v>1</v>
          </cell>
          <cell r="AI602">
            <v>0</v>
          </cell>
          <cell r="AL602" t="str">
            <v>Non Rated</v>
          </cell>
          <cell r="AM602">
            <v>0</v>
          </cell>
          <cell r="AN602">
            <v>0</v>
          </cell>
          <cell r="AO602">
            <v>0</v>
          </cell>
          <cell r="AP602">
            <v>0</v>
          </cell>
          <cell r="AQ602">
            <v>1</v>
          </cell>
          <cell r="AR602">
            <v>0</v>
          </cell>
        </row>
        <row r="603">
          <cell r="C603" t="str">
            <v>Reinsurance Recoverables (A)</v>
          </cell>
          <cell r="AA603">
            <v>11</v>
          </cell>
          <cell r="AB603" t="str">
            <v>No Breakout Available</v>
          </cell>
          <cell r="AD603">
            <v>0</v>
          </cell>
          <cell r="AE603">
            <v>0</v>
          </cell>
          <cell r="AF603">
            <v>0</v>
          </cell>
          <cell r="AG603">
            <v>0</v>
          </cell>
          <cell r="AH603">
            <v>0.1</v>
          </cell>
          <cell r="AI603">
            <v>0</v>
          </cell>
          <cell r="AK603" t="str">
            <v>No Breakout Available</v>
          </cell>
          <cell r="AM603">
            <v>0</v>
          </cell>
          <cell r="AN603">
            <v>0</v>
          </cell>
          <cell r="AO603">
            <v>0</v>
          </cell>
          <cell r="AP603">
            <v>0</v>
          </cell>
          <cell r="AQ603">
            <v>0.1</v>
          </cell>
          <cell r="AR603">
            <v>0</v>
          </cell>
        </row>
        <row r="604">
          <cell r="B604">
            <v>8</v>
          </cell>
          <cell r="D604" t="str">
            <v>Foreign Affiliates</v>
          </cell>
          <cell r="H604">
            <v>0</v>
          </cell>
          <cell r="I604">
            <v>0</v>
          </cell>
          <cell r="J604">
            <v>0</v>
          </cell>
          <cell r="K604">
            <v>0.1</v>
          </cell>
          <cell r="L604">
            <v>0</v>
          </cell>
          <cell r="M604">
            <v>0.1</v>
          </cell>
          <cell r="N604">
            <v>0</v>
          </cell>
          <cell r="O604" t="str">
            <v xml:space="preserve"> </v>
          </cell>
          <cell r="AA604">
            <v>12</v>
          </cell>
          <cell r="AC604" t="str">
            <v>Total</v>
          </cell>
          <cell r="AD604">
            <v>0</v>
          </cell>
          <cell r="AE604">
            <v>0</v>
          </cell>
          <cell r="AF604">
            <v>0</v>
          </cell>
          <cell r="AG604">
            <v>0</v>
          </cell>
          <cell r="AH604">
            <v>0</v>
          </cell>
          <cell r="AI604">
            <v>0</v>
          </cell>
          <cell r="AL604" t="str">
            <v>Total</v>
          </cell>
          <cell r="AM604">
            <v>0</v>
          </cell>
          <cell r="AN604">
            <v>0</v>
          </cell>
          <cell r="AO604">
            <v>0</v>
          </cell>
          <cell r="AP604">
            <v>0</v>
          </cell>
          <cell r="AQ604">
            <v>0</v>
          </cell>
          <cell r="AR604">
            <v>0</v>
          </cell>
        </row>
        <row r="605">
          <cell r="B605">
            <v>9</v>
          </cell>
          <cell r="D605" t="str">
            <v>Domestic Affiliates (In Rating Group) [C]</v>
          </cell>
          <cell r="H605">
            <v>0</v>
          </cell>
          <cell r="I605">
            <v>0</v>
          </cell>
          <cell r="J605">
            <v>0</v>
          </cell>
          <cell r="K605">
            <v>0.1</v>
          </cell>
          <cell r="L605">
            <v>0</v>
          </cell>
          <cell r="M605">
            <v>0.1</v>
          </cell>
          <cell r="N605">
            <v>0</v>
          </cell>
          <cell r="O605" t="str">
            <v xml:space="preserve"> </v>
          </cell>
        </row>
        <row r="606">
          <cell r="B606">
            <v>10</v>
          </cell>
          <cell r="D606" t="str">
            <v>Domestic Affiliates (Not in Rating Group)</v>
          </cell>
          <cell r="H606">
            <v>0</v>
          </cell>
          <cell r="I606">
            <v>0</v>
          </cell>
          <cell r="J606">
            <v>0</v>
          </cell>
          <cell r="K606">
            <v>0.1</v>
          </cell>
          <cell r="L606">
            <v>0</v>
          </cell>
          <cell r="M606">
            <v>0.1</v>
          </cell>
          <cell r="N606">
            <v>0</v>
          </cell>
          <cell r="O606" t="str">
            <v xml:space="preserve"> </v>
          </cell>
        </row>
        <row r="607">
          <cell r="B607">
            <v>11</v>
          </cell>
          <cell r="D607" t="str">
            <v>Pools &amp; Associations</v>
          </cell>
          <cell r="H607">
            <v>0</v>
          </cell>
          <cell r="I607">
            <v>0</v>
          </cell>
          <cell r="J607">
            <v>0</v>
          </cell>
          <cell r="K607">
            <v>0.1</v>
          </cell>
          <cell r="L607">
            <v>0</v>
          </cell>
          <cell r="M607">
            <v>0.1</v>
          </cell>
          <cell r="N607">
            <v>0</v>
          </cell>
          <cell r="O607" t="str">
            <v xml:space="preserve"> </v>
          </cell>
        </row>
        <row r="608">
          <cell r="B608">
            <v>12</v>
          </cell>
          <cell r="D608" t="str">
            <v>All Other Insurers</v>
          </cell>
          <cell r="H608">
            <v>0</v>
          </cell>
          <cell r="I608">
            <v>0</v>
          </cell>
          <cell r="J608">
            <v>0</v>
          </cell>
          <cell r="K608">
            <v>0.1</v>
          </cell>
          <cell r="L608">
            <v>0</v>
          </cell>
          <cell r="M608">
            <v>0.1</v>
          </cell>
          <cell r="N608">
            <v>0</v>
          </cell>
          <cell r="O608" t="str">
            <v xml:space="preserve"> </v>
          </cell>
          <cell r="AC608" t="str">
            <v>Domestic affiliates(not in rating group) by rating</v>
          </cell>
          <cell r="AL608" t="str">
            <v>Letters of Credit &amp; Trusts on recoverables by rating</v>
          </cell>
        </row>
        <row r="609">
          <cell r="B609">
            <v>13</v>
          </cell>
          <cell r="D609" t="str">
            <v>Less: Letters of Credit, Trusts</v>
          </cell>
          <cell r="H609">
            <v>0</v>
          </cell>
          <cell r="I609">
            <v>0</v>
          </cell>
          <cell r="J609">
            <v>0</v>
          </cell>
          <cell r="K609">
            <v>9.0000000000000011E-2</v>
          </cell>
          <cell r="L609">
            <v>0</v>
          </cell>
          <cell r="M609">
            <v>9.0000000000000011E-2</v>
          </cell>
          <cell r="N609">
            <v>0</v>
          </cell>
          <cell r="O609" t="str">
            <v xml:space="preserve"> </v>
          </cell>
          <cell r="AC609">
            <v>40908</v>
          </cell>
          <cell r="AL609">
            <v>40908</v>
          </cell>
        </row>
        <row r="610">
          <cell r="B610">
            <v>14</v>
          </cell>
          <cell r="D610" t="str">
            <v>Less: Funds Held by Company</v>
          </cell>
          <cell r="H610">
            <v>0</v>
          </cell>
          <cell r="I610">
            <v>0</v>
          </cell>
          <cell r="J610">
            <v>0</v>
          </cell>
          <cell r="K610">
            <v>0.1</v>
          </cell>
          <cell r="L610">
            <v>0</v>
          </cell>
          <cell r="M610">
            <v>0.1</v>
          </cell>
          <cell r="N610">
            <v>0</v>
          </cell>
          <cell r="O610" t="str">
            <v xml:space="preserve"> </v>
          </cell>
          <cell r="AC610" t="str">
            <v>Rating</v>
          </cell>
          <cell r="AD610" t="str">
            <v>Baseline</v>
          </cell>
          <cell r="AE610" t="str">
            <v>Stress Test Ceded Recovs</v>
          </cell>
          <cell r="AF610" t="str">
            <v>Adjustment</v>
          </cell>
          <cell r="AG610" t="str">
            <v>Total</v>
          </cell>
          <cell r="AH610" t="str">
            <v>ARF</v>
          </cell>
          <cell r="AI610" t="str">
            <v>ARC</v>
          </cell>
          <cell r="AL610" t="str">
            <v>Rating</v>
          </cell>
          <cell r="AM610" t="str">
            <v>Baseline</v>
          </cell>
          <cell r="AN610" t="str">
            <v>Stress Test Ceded Recovs</v>
          </cell>
          <cell r="AO610" t="str">
            <v>Adjustment</v>
          </cell>
          <cell r="AP610" t="str">
            <v>Total</v>
          </cell>
          <cell r="AQ610" t="str">
            <v>ARF</v>
          </cell>
          <cell r="AR610" t="str">
            <v>ARC</v>
          </cell>
        </row>
        <row r="611">
          <cell r="AA611">
            <v>13</v>
          </cell>
          <cell r="AC611" t="str">
            <v>A++</v>
          </cell>
          <cell r="AD611">
            <v>0</v>
          </cell>
          <cell r="AE611">
            <v>0</v>
          </cell>
          <cell r="AF611">
            <v>0</v>
          </cell>
          <cell r="AG611">
            <v>0</v>
          </cell>
          <cell r="AH611">
            <v>0.02</v>
          </cell>
          <cell r="AI611">
            <v>0</v>
          </cell>
          <cell r="AL611" t="str">
            <v>A++</v>
          </cell>
          <cell r="AM611">
            <v>0</v>
          </cell>
          <cell r="AN611">
            <v>0</v>
          </cell>
          <cell r="AO611">
            <v>0</v>
          </cell>
          <cell r="AP611">
            <v>0</v>
          </cell>
          <cell r="AQ611">
            <v>1.8000000000000002E-2</v>
          </cell>
          <cell r="AR611">
            <v>0</v>
          </cell>
        </row>
        <row r="612">
          <cell r="B612">
            <v>15</v>
          </cell>
          <cell r="C612" t="str">
            <v>Net Reinsurance Recoverables</v>
          </cell>
          <cell r="H612">
            <v>0</v>
          </cell>
          <cell r="I612">
            <v>0</v>
          </cell>
          <cell r="J612">
            <v>0</v>
          </cell>
          <cell r="K612">
            <v>0</v>
          </cell>
          <cell r="M612">
            <v>0</v>
          </cell>
          <cell r="N612">
            <v>0</v>
          </cell>
          <cell r="O612" t="str">
            <v>= Credit Risk on recoverables</v>
          </cell>
          <cell r="AA612">
            <v>14</v>
          </cell>
          <cell r="AC612" t="str">
            <v xml:space="preserve">A+ </v>
          </cell>
          <cell r="AD612">
            <v>0</v>
          </cell>
          <cell r="AE612">
            <v>0</v>
          </cell>
          <cell r="AF612">
            <v>0</v>
          </cell>
          <cell r="AG612">
            <v>0</v>
          </cell>
          <cell r="AH612">
            <v>0.04</v>
          </cell>
          <cell r="AI612">
            <v>0</v>
          </cell>
          <cell r="AL612" t="str">
            <v xml:space="preserve">A+ </v>
          </cell>
          <cell r="AM612">
            <v>0</v>
          </cell>
          <cell r="AN612">
            <v>0</v>
          </cell>
          <cell r="AO612">
            <v>0</v>
          </cell>
          <cell r="AP612">
            <v>0</v>
          </cell>
          <cell r="AQ612">
            <v>3.6000000000000004E-2</v>
          </cell>
          <cell r="AR612">
            <v>0</v>
          </cell>
        </row>
        <row r="613">
          <cell r="AA613">
            <v>15</v>
          </cell>
          <cell r="AC613" t="str">
            <v>A</v>
          </cell>
          <cell r="AD613">
            <v>0</v>
          </cell>
          <cell r="AE613">
            <v>0</v>
          </cell>
          <cell r="AF613">
            <v>0</v>
          </cell>
          <cell r="AG613">
            <v>0</v>
          </cell>
          <cell r="AH613">
            <v>0.06</v>
          </cell>
          <cell r="AI613">
            <v>0</v>
          </cell>
          <cell r="AL613" t="str">
            <v>A</v>
          </cell>
          <cell r="AM613">
            <v>0</v>
          </cell>
          <cell r="AN613">
            <v>0</v>
          </cell>
          <cell r="AO613">
            <v>0</v>
          </cell>
          <cell r="AP613">
            <v>0</v>
          </cell>
          <cell r="AQ613">
            <v>5.3999999999999999E-2</v>
          </cell>
          <cell r="AR613">
            <v>0</v>
          </cell>
        </row>
        <row r="614">
          <cell r="B614">
            <v>16</v>
          </cell>
          <cell r="C614" t="str">
            <v>Multiply: Reins Dependence Factor (B)</v>
          </cell>
          <cell r="N614">
            <v>1</v>
          </cell>
          <cell r="AA614">
            <v>16</v>
          </cell>
          <cell r="AC614" t="str">
            <v>A-</v>
          </cell>
          <cell r="AD614">
            <v>0</v>
          </cell>
          <cell r="AE614">
            <v>0</v>
          </cell>
          <cell r="AF614">
            <v>0</v>
          </cell>
          <cell r="AG614">
            <v>0</v>
          </cell>
          <cell r="AH614">
            <v>0.1</v>
          </cell>
          <cell r="AI614">
            <v>0</v>
          </cell>
          <cell r="AL614" t="str">
            <v>A-</v>
          </cell>
          <cell r="AM614">
            <v>0</v>
          </cell>
          <cell r="AN614">
            <v>0</v>
          </cell>
          <cell r="AO614">
            <v>0</v>
          </cell>
          <cell r="AP614">
            <v>0</v>
          </cell>
          <cell r="AQ614">
            <v>9.0000000000000011E-2</v>
          </cell>
          <cell r="AR614">
            <v>0</v>
          </cell>
        </row>
        <row r="615">
          <cell r="B615">
            <v>17</v>
          </cell>
          <cell r="E615" t="str">
            <v xml:space="preserve">   Adjustment to Reins Dependence Factor</v>
          </cell>
          <cell r="N615">
            <v>0</v>
          </cell>
          <cell r="O615" t="str">
            <v xml:space="preserve"> </v>
          </cell>
          <cell r="AA615">
            <v>17</v>
          </cell>
          <cell r="AC615" t="str">
            <v>B++</v>
          </cell>
          <cell r="AD615">
            <v>0</v>
          </cell>
          <cell r="AE615">
            <v>0</v>
          </cell>
          <cell r="AF615">
            <v>0</v>
          </cell>
          <cell r="AG615">
            <v>0</v>
          </cell>
          <cell r="AH615">
            <v>0.15</v>
          </cell>
          <cell r="AI615">
            <v>0</v>
          </cell>
          <cell r="AL615" t="str">
            <v>B++</v>
          </cell>
          <cell r="AM615">
            <v>0</v>
          </cell>
          <cell r="AN615">
            <v>0</v>
          </cell>
          <cell r="AO615">
            <v>0</v>
          </cell>
          <cell r="AP615">
            <v>0</v>
          </cell>
          <cell r="AQ615">
            <v>0.13500000000000001</v>
          </cell>
          <cell r="AR615">
            <v>0</v>
          </cell>
        </row>
        <row r="616">
          <cell r="B616">
            <v>18</v>
          </cell>
          <cell r="D616" t="str">
            <v>Adjustment for 1% minimum dispute risk on Non Afilliated Recoverables</v>
          </cell>
          <cell r="N616">
            <v>0</v>
          </cell>
          <cell r="AA616">
            <v>18</v>
          </cell>
          <cell r="AC616" t="str">
            <v xml:space="preserve">B+ </v>
          </cell>
          <cell r="AD616">
            <v>0</v>
          </cell>
          <cell r="AE616">
            <v>0</v>
          </cell>
          <cell r="AF616">
            <v>0</v>
          </cell>
          <cell r="AG616">
            <v>0</v>
          </cell>
          <cell r="AH616">
            <v>0.2</v>
          </cell>
          <cell r="AI616">
            <v>0</v>
          </cell>
          <cell r="AL616" t="str">
            <v xml:space="preserve">B+ </v>
          </cell>
          <cell r="AM616">
            <v>0</v>
          </cell>
          <cell r="AN616">
            <v>0</v>
          </cell>
          <cell r="AO616">
            <v>0</v>
          </cell>
          <cell r="AP616">
            <v>0</v>
          </cell>
          <cell r="AQ616">
            <v>0.18000000000000002</v>
          </cell>
          <cell r="AR616">
            <v>0</v>
          </cell>
        </row>
        <row r="617">
          <cell r="B617">
            <v>19</v>
          </cell>
          <cell r="C617" t="str">
            <v>Adj. Net Reins Recoverables</v>
          </cell>
          <cell r="H617">
            <v>0</v>
          </cell>
          <cell r="I617">
            <v>0</v>
          </cell>
          <cell r="J617">
            <v>0</v>
          </cell>
          <cell r="M617">
            <v>0</v>
          </cell>
          <cell r="N617">
            <v>0</v>
          </cell>
          <cell r="O617" t="str">
            <v>= Credit Risk &amp; Dispute Risk on recoverables</v>
          </cell>
          <cell r="AA617">
            <v>19</v>
          </cell>
          <cell r="AC617" t="str">
            <v>B</v>
          </cell>
          <cell r="AD617">
            <v>0</v>
          </cell>
          <cell r="AE617">
            <v>0</v>
          </cell>
          <cell r="AF617">
            <v>0</v>
          </cell>
          <cell r="AG617">
            <v>0</v>
          </cell>
          <cell r="AH617">
            <v>0.3</v>
          </cell>
          <cell r="AI617">
            <v>0</v>
          </cell>
          <cell r="AL617" t="str">
            <v>B</v>
          </cell>
          <cell r="AM617">
            <v>0</v>
          </cell>
          <cell r="AN617">
            <v>0</v>
          </cell>
          <cell r="AO617">
            <v>0</v>
          </cell>
          <cell r="AP617">
            <v>0</v>
          </cell>
          <cell r="AQ617">
            <v>0.27</v>
          </cell>
          <cell r="AR617">
            <v>0</v>
          </cell>
        </row>
        <row r="618">
          <cell r="AA618">
            <v>20</v>
          </cell>
          <cell r="AC618" t="str">
            <v>B-</v>
          </cell>
          <cell r="AD618">
            <v>0</v>
          </cell>
          <cell r="AE618">
            <v>0</v>
          </cell>
          <cell r="AF618">
            <v>0</v>
          </cell>
          <cell r="AG618">
            <v>0</v>
          </cell>
          <cell r="AH618">
            <v>0.4</v>
          </cell>
          <cell r="AI618">
            <v>0</v>
          </cell>
          <cell r="AL618" t="str">
            <v>B-</v>
          </cell>
          <cell r="AM618">
            <v>0</v>
          </cell>
          <cell r="AN618">
            <v>0</v>
          </cell>
          <cell r="AO618">
            <v>0</v>
          </cell>
          <cell r="AP618">
            <v>0</v>
          </cell>
          <cell r="AQ618">
            <v>0.36000000000000004</v>
          </cell>
          <cell r="AR618">
            <v>0</v>
          </cell>
        </row>
        <row r="619">
          <cell r="C619" t="str">
            <v>All Other Recoverables</v>
          </cell>
          <cell r="AA619">
            <v>21</v>
          </cell>
          <cell r="AC619" t="str">
            <v>&lt;= C++</v>
          </cell>
          <cell r="AD619">
            <v>0</v>
          </cell>
          <cell r="AE619">
            <v>0</v>
          </cell>
          <cell r="AF619">
            <v>0</v>
          </cell>
          <cell r="AG619">
            <v>0</v>
          </cell>
          <cell r="AH619">
            <v>1</v>
          </cell>
          <cell r="AI619">
            <v>0</v>
          </cell>
          <cell r="AL619" t="str">
            <v>&lt;= C++</v>
          </cell>
          <cell r="AM619">
            <v>0</v>
          </cell>
          <cell r="AN619">
            <v>0</v>
          </cell>
          <cell r="AO619">
            <v>0</v>
          </cell>
          <cell r="AP619">
            <v>0</v>
          </cell>
          <cell r="AQ619">
            <v>0.9</v>
          </cell>
          <cell r="AR619">
            <v>0</v>
          </cell>
        </row>
        <row r="620">
          <cell r="B620">
            <v>20</v>
          </cell>
          <cell r="D620" t="str">
            <v>Funds Held by Reinsured Cos.</v>
          </cell>
          <cell r="H620">
            <v>0</v>
          </cell>
          <cell r="I620">
            <v>0</v>
          </cell>
          <cell r="J620">
            <v>0</v>
          </cell>
          <cell r="K620">
            <v>0.05</v>
          </cell>
          <cell r="L620">
            <v>0</v>
          </cell>
          <cell r="M620">
            <v>0.05</v>
          </cell>
          <cell r="N620">
            <v>0</v>
          </cell>
          <cell r="O620" t="str">
            <v xml:space="preserve"> </v>
          </cell>
          <cell r="AA620">
            <v>22</v>
          </cell>
          <cell r="AC620" t="str">
            <v>Non Rated</v>
          </cell>
          <cell r="AD620">
            <v>0</v>
          </cell>
          <cell r="AE620">
            <v>0</v>
          </cell>
          <cell r="AF620">
            <v>0</v>
          </cell>
          <cell r="AG620">
            <v>0</v>
          </cell>
          <cell r="AH620">
            <v>1</v>
          </cell>
          <cell r="AI620">
            <v>0</v>
          </cell>
          <cell r="AL620" t="str">
            <v>Non Rated</v>
          </cell>
          <cell r="AM620">
            <v>0</v>
          </cell>
          <cell r="AN620">
            <v>0</v>
          </cell>
          <cell r="AO620">
            <v>0</v>
          </cell>
          <cell r="AP620">
            <v>0</v>
          </cell>
          <cell r="AQ620">
            <v>0.9</v>
          </cell>
          <cell r="AR620">
            <v>0</v>
          </cell>
        </row>
        <row r="621">
          <cell r="B621">
            <v>21</v>
          </cell>
          <cell r="D621" t="str">
            <v>Bills Recoverable</v>
          </cell>
          <cell r="H621">
            <v>0</v>
          </cell>
          <cell r="I621">
            <v>0</v>
          </cell>
          <cell r="J621">
            <v>0</v>
          </cell>
          <cell r="K621">
            <v>0.05</v>
          </cell>
          <cell r="L621">
            <v>0</v>
          </cell>
          <cell r="M621">
            <v>0.05</v>
          </cell>
          <cell r="N621">
            <v>0</v>
          </cell>
          <cell r="O621" t="str">
            <v xml:space="preserve"> </v>
          </cell>
          <cell r="AA621">
            <v>23</v>
          </cell>
          <cell r="AB621" t="str">
            <v>No Breakout Available</v>
          </cell>
          <cell r="AD621">
            <v>0</v>
          </cell>
          <cell r="AE621">
            <v>0</v>
          </cell>
          <cell r="AF621">
            <v>0</v>
          </cell>
          <cell r="AG621">
            <v>0</v>
          </cell>
          <cell r="AH621">
            <v>0.1</v>
          </cell>
          <cell r="AI621">
            <v>0</v>
          </cell>
          <cell r="AK621" t="str">
            <v>No Breakout Available</v>
          </cell>
          <cell r="AM621">
            <v>0</v>
          </cell>
          <cell r="AN621">
            <v>0</v>
          </cell>
          <cell r="AO621">
            <v>0</v>
          </cell>
          <cell r="AP621">
            <v>0</v>
          </cell>
          <cell r="AQ621">
            <v>9.0000000000000011E-2</v>
          </cell>
          <cell r="AR621">
            <v>0</v>
          </cell>
        </row>
        <row r="622">
          <cell r="B622">
            <v>22</v>
          </cell>
          <cell r="D622" t="str">
            <v>Income Tax Recoverables</v>
          </cell>
          <cell r="H622">
            <v>0</v>
          </cell>
          <cell r="I622">
            <v>0</v>
          </cell>
          <cell r="J622">
            <v>0</v>
          </cell>
          <cell r="K622">
            <v>0.05</v>
          </cell>
          <cell r="L622">
            <v>0</v>
          </cell>
          <cell r="M622">
            <v>0.05</v>
          </cell>
          <cell r="N622">
            <v>0</v>
          </cell>
          <cell r="O622" t="str">
            <v xml:space="preserve"> </v>
          </cell>
          <cell r="AA622">
            <v>24</v>
          </cell>
          <cell r="AC622" t="str">
            <v>Total</v>
          </cell>
          <cell r="AD622">
            <v>0</v>
          </cell>
          <cell r="AE622">
            <v>0</v>
          </cell>
          <cell r="AF622">
            <v>0</v>
          </cell>
          <cell r="AG622">
            <v>0</v>
          </cell>
          <cell r="AH622">
            <v>0</v>
          </cell>
          <cell r="AI622">
            <v>0</v>
          </cell>
          <cell r="AL622" t="str">
            <v>Total</v>
          </cell>
          <cell r="AM622">
            <v>0</v>
          </cell>
          <cell r="AN622">
            <v>0</v>
          </cell>
          <cell r="AO622">
            <v>0</v>
          </cell>
          <cell r="AP622">
            <v>0</v>
          </cell>
          <cell r="AQ622">
            <v>0</v>
          </cell>
          <cell r="AR622">
            <v>0</v>
          </cell>
        </row>
        <row r="623">
          <cell r="B623">
            <v>23</v>
          </cell>
          <cell r="D623" t="str">
            <v>Accrued Investment Income</v>
          </cell>
          <cell r="H623">
            <v>0</v>
          </cell>
          <cell r="I623">
            <v>0</v>
          </cell>
          <cell r="J623">
            <v>0</v>
          </cell>
          <cell r="K623">
            <v>2.5000000000000001E-2</v>
          </cell>
          <cell r="L623">
            <v>0</v>
          </cell>
          <cell r="M623">
            <v>2.5000000000000001E-2</v>
          </cell>
          <cell r="N623">
            <v>0</v>
          </cell>
          <cell r="O623" t="str">
            <v xml:space="preserve"> </v>
          </cell>
        </row>
        <row r="624">
          <cell r="B624">
            <v>24</v>
          </cell>
          <cell r="D624" t="str">
            <v>Receivable from Affiliates</v>
          </cell>
          <cell r="H624">
            <v>0</v>
          </cell>
          <cell r="I624">
            <v>0</v>
          </cell>
          <cell r="J624">
            <v>0</v>
          </cell>
          <cell r="K624">
            <v>0.05</v>
          </cell>
          <cell r="L624">
            <v>0</v>
          </cell>
          <cell r="M624">
            <v>0.05</v>
          </cell>
          <cell r="N624">
            <v>0</v>
          </cell>
          <cell r="O624" t="str">
            <v xml:space="preserve"> </v>
          </cell>
        </row>
        <row r="625">
          <cell r="B625">
            <v>25</v>
          </cell>
          <cell r="D625" t="str">
            <v>Equity in Pools/Assoc.</v>
          </cell>
          <cell r="H625">
            <v>0</v>
          </cell>
          <cell r="I625">
            <v>0</v>
          </cell>
          <cell r="J625">
            <v>0</v>
          </cell>
          <cell r="K625">
            <v>0.05</v>
          </cell>
          <cell r="L625">
            <v>0</v>
          </cell>
          <cell r="M625">
            <v>0.05</v>
          </cell>
          <cell r="N625">
            <v>0</v>
          </cell>
          <cell r="O625" t="str">
            <v xml:space="preserve"> </v>
          </cell>
          <cell r="AC625" t="str">
            <v>Pools &amp; Associations by rating</v>
          </cell>
          <cell r="AL625" t="str">
            <v>Recoverables held internally; by rating of the ins. co. whose funds are being held</v>
          </cell>
        </row>
        <row r="626">
          <cell r="B626">
            <v>26</v>
          </cell>
          <cell r="D626" t="str">
            <v>Uninsured A &amp; H Plans</v>
          </cell>
          <cell r="H626">
            <v>0</v>
          </cell>
          <cell r="I626">
            <v>0</v>
          </cell>
          <cell r="J626">
            <v>0</v>
          </cell>
          <cell r="K626">
            <v>0.05</v>
          </cell>
          <cell r="L626">
            <v>0</v>
          </cell>
          <cell r="M626">
            <v>0.05</v>
          </cell>
          <cell r="N626">
            <v>0</v>
          </cell>
          <cell r="O626" t="str">
            <v xml:space="preserve"> </v>
          </cell>
          <cell r="AC626">
            <v>40908</v>
          </cell>
          <cell r="AL626">
            <v>40908</v>
          </cell>
        </row>
        <row r="627">
          <cell r="B627">
            <v>27</v>
          </cell>
          <cell r="D627" t="str">
            <v>Others</v>
          </cell>
          <cell r="H627">
            <v>0</v>
          </cell>
          <cell r="I627">
            <v>0</v>
          </cell>
          <cell r="J627">
            <v>0</v>
          </cell>
          <cell r="K627">
            <v>0.05</v>
          </cell>
          <cell r="L627">
            <v>0</v>
          </cell>
          <cell r="M627">
            <v>0.05</v>
          </cell>
          <cell r="N627">
            <v>0</v>
          </cell>
          <cell r="O627" t="str">
            <v xml:space="preserve"> </v>
          </cell>
          <cell r="AC627" t="str">
            <v>Rating</v>
          </cell>
          <cell r="AD627" t="str">
            <v>Baseline</v>
          </cell>
          <cell r="AE627" t="str">
            <v>Stress Test Ceded Recovs</v>
          </cell>
          <cell r="AF627" t="str">
            <v>Adjustment</v>
          </cell>
          <cell r="AG627" t="str">
            <v>Total</v>
          </cell>
          <cell r="AH627" t="str">
            <v>ARF</v>
          </cell>
          <cell r="AI627" t="str">
            <v>ARC</v>
          </cell>
          <cell r="AL627" t="str">
            <v>Rating</v>
          </cell>
          <cell r="AM627" t="str">
            <v>Baseline</v>
          </cell>
          <cell r="AN627" t="str">
            <v>Stress Test Ceded Recovs</v>
          </cell>
          <cell r="AO627" t="str">
            <v>Adjustment</v>
          </cell>
          <cell r="AP627" t="str">
            <v>Total</v>
          </cell>
          <cell r="AQ627" t="str">
            <v>ARF</v>
          </cell>
          <cell r="AR627" t="str">
            <v>ARC</v>
          </cell>
        </row>
        <row r="628">
          <cell r="B628">
            <v>28</v>
          </cell>
          <cell r="E628" t="str">
            <v>Other Receivables</v>
          </cell>
          <cell r="H628">
            <v>0</v>
          </cell>
          <cell r="I628">
            <v>0</v>
          </cell>
          <cell r="J628">
            <v>0</v>
          </cell>
          <cell r="K628">
            <v>0</v>
          </cell>
          <cell r="L628">
            <v>0</v>
          </cell>
          <cell r="M628">
            <v>0</v>
          </cell>
          <cell r="N628">
            <v>0</v>
          </cell>
          <cell r="AA628">
            <v>25</v>
          </cell>
          <cell r="AC628" t="str">
            <v>A++</v>
          </cell>
          <cell r="AD628">
            <v>0</v>
          </cell>
          <cell r="AE628">
            <v>0</v>
          </cell>
          <cell r="AF628">
            <v>0</v>
          </cell>
          <cell r="AG628">
            <v>0</v>
          </cell>
          <cell r="AH628">
            <v>0.02</v>
          </cell>
          <cell r="AI628">
            <v>0</v>
          </cell>
          <cell r="AL628" t="str">
            <v>A++</v>
          </cell>
          <cell r="AM628">
            <v>0</v>
          </cell>
          <cell r="AN628">
            <v>0</v>
          </cell>
          <cell r="AO628">
            <v>0</v>
          </cell>
          <cell r="AP628">
            <v>0</v>
          </cell>
          <cell r="AQ628">
            <v>0.02</v>
          </cell>
          <cell r="AR628">
            <v>0</v>
          </cell>
        </row>
        <row r="629">
          <cell r="J629" t="str">
            <v xml:space="preserve"> </v>
          </cell>
          <cell r="AA629">
            <v>26</v>
          </cell>
          <cell r="AC629" t="str">
            <v xml:space="preserve">A+ </v>
          </cell>
          <cell r="AD629">
            <v>0</v>
          </cell>
          <cell r="AE629">
            <v>0</v>
          </cell>
          <cell r="AF629">
            <v>0</v>
          </cell>
          <cell r="AG629">
            <v>0</v>
          </cell>
          <cell r="AH629">
            <v>0.04</v>
          </cell>
          <cell r="AI629">
            <v>0</v>
          </cell>
          <cell r="AL629" t="str">
            <v xml:space="preserve">A+ </v>
          </cell>
          <cell r="AM629">
            <v>0</v>
          </cell>
          <cell r="AN629">
            <v>0</v>
          </cell>
          <cell r="AO629">
            <v>0</v>
          </cell>
          <cell r="AP629">
            <v>0</v>
          </cell>
          <cell r="AQ629">
            <v>0.04</v>
          </cell>
          <cell r="AR629">
            <v>0</v>
          </cell>
        </row>
        <row r="630">
          <cell r="B630">
            <v>29</v>
          </cell>
          <cell r="C630" t="str">
            <v>Company Totals (Credit Risk)</v>
          </cell>
          <cell r="H630">
            <v>0</v>
          </cell>
          <cell r="I630">
            <v>0</v>
          </cell>
          <cell r="J630">
            <v>0</v>
          </cell>
          <cell r="K630">
            <v>0</v>
          </cell>
          <cell r="N630">
            <v>0</v>
          </cell>
          <cell r="O630" t="str">
            <v xml:space="preserve"> =(B4)</v>
          </cell>
          <cell r="AA630">
            <v>27</v>
          </cell>
          <cell r="AC630" t="str">
            <v>A</v>
          </cell>
          <cell r="AD630">
            <v>0</v>
          </cell>
          <cell r="AE630">
            <v>0</v>
          </cell>
          <cell r="AF630">
            <v>0</v>
          </cell>
          <cell r="AG630">
            <v>0</v>
          </cell>
          <cell r="AH630">
            <v>0.06</v>
          </cell>
          <cell r="AI630">
            <v>0</v>
          </cell>
          <cell r="AL630" t="str">
            <v>A</v>
          </cell>
          <cell r="AM630">
            <v>0</v>
          </cell>
          <cell r="AN630">
            <v>0</v>
          </cell>
          <cell r="AO630">
            <v>0</v>
          </cell>
          <cell r="AP630">
            <v>0</v>
          </cell>
          <cell r="AQ630">
            <v>0.06</v>
          </cell>
          <cell r="AR630">
            <v>0</v>
          </cell>
        </row>
        <row r="631">
          <cell r="B631">
            <v>30</v>
          </cell>
          <cell r="C631" t="str">
            <v>Company Totals (Investment Risk)</v>
          </cell>
          <cell r="J631">
            <v>0</v>
          </cell>
          <cell r="K631">
            <v>0</v>
          </cell>
          <cell r="N631">
            <v>0</v>
          </cell>
          <cell r="AA631">
            <v>28</v>
          </cell>
          <cell r="AC631" t="str">
            <v>A-</v>
          </cell>
          <cell r="AD631">
            <v>0</v>
          </cell>
          <cell r="AE631">
            <v>0</v>
          </cell>
          <cell r="AF631">
            <v>0</v>
          </cell>
          <cell r="AG631">
            <v>0</v>
          </cell>
          <cell r="AH631">
            <v>0.1</v>
          </cell>
          <cell r="AI631">
            <v>0</v>
          </cell>
          <cell r="AL631" t="str">
            <v>A-</v>
          </cell>
          <cell r="AM631">
            <v>0</v>
          </cell>
          <cell r="AN631">
            <v>0</v>
          </cell>
          <cell r="AO631">
            <v>0</v>
          </cell>
          <cell r="AP631">
            <v>0</v>
          </cell>
          <cell r="AQ631">
            <v>0.1</v>
          </cell>
          <cell r="AR631">
            <v>0</v>
          </cell>
        </row>
        <row r="632">
          <cell r="B632">
            <v>31</v>
          </cell>
          <cell r="C632" t="str">
            <v>Company Totals (Asset Risk)</v>
          </cell>
          <cell r="J632">
            <v>0</v>
          </cell>
          <cell r="K632">
            <v>0</v>
          </cell>
          <cell r="N632">
            <v>0</v>
          </cell>
          <cell r="AA632">
            <v>29</v>
          </cell>
          <cell r="AC632" t="str">
            <v>B++</v>
          </cell>
          <cell r="AD632">
            <v>0</v>
          </cell>
          <cell r="AE632">
            <v>0</v>
          </cell>
          <cell r="AF632">
            <v>0</v>
          </cell>
          <cell r="AG632">
            <v>0</v>
          </cell>
          <cell r="AH632">
            <v>0.15</v>
          </cell>
          <cell r="AI632">
            <v>0</v>
          </cell>
          <cell r="AL632" t="str">
            <v>B++</v>
          </cell>
          <cell r="AM632">
            <v>0</v>
          </cell>
          <cell r="AN632">
            <v>0</v>
          </cell>
          <cell r="AO632">
            <v>0</v>
          </cell>
          <cell r="AP632">
            <v>0</v>
          </cell>
          <cell r="AQ632">
            <v>0.15</v>
          </cell>
          <cell r="AR632">
            <v>0</v>
          </cell>
        </row>
        <row r="633">
          <cell r="C633" t="str">
            <v>Notes:</v>
          </cell>
          <cell r="AA633">
            <v>30</v>
          </cell>
          <cell r="AC633" t="str">
            <v xml:space="preserve">B+ </v>
          </cell>
          <cell r="AD633">
            <v>0</v>
          </cell>
          <cell r="AE633">
            <v>0</v>
          </cell>
          <cell r="AF633">
            <v>0</v>
          </cell>
          <cell r="AG633">
            <v>0</v>
          </cell>
          <cell r="AH633">
            <v>0.2</v>
          </cell>
          <cell r="AI633">
            <v>0</v>
          </cell>
          <cell r="AL633" t="str">
            <v xml:space="preserve">B+ </v>
          </cell>
          <cell r="AM633">
            <v>0</v>
          </cell>
          <cell r="AN633">
            <v>0</v>
          </cell>
          <cell r="AO633">
            <v>0</v>
          </cell>
          <cell r="AP633">
            <v>0</v>
          </cell>
          <cell r="AQ633">
            <v>0.2</v>
          </cell>
          <cell r="AR633">
            <v>0</v>
          </cell>
        </row>
        <row r="634">
          <cell r="C634" t="str">
            <v>(A) - Includes ceded paid, unpaid, IBNR, and unearned premium recoverables.</v>
          </cell>
          <cell r="AA634">
            <v>31</v>
          </cell>
          <cell r="AC634" t="str">
            <v>B</v>
          </cell>
          <cell r="AD634">
            <v>0</v>
          </cell>
          <cell r="AE634">
            <v>0</v>
          </cell>
          <cell r="AF634">
            <v>0</v>
          </cell>
          <cell r="AG634">
            <v>0</v>
          </cell>
          <cell r="AH634">
            <v>0.3</v>
          </cell>
          <cell r="AI634">
            <v>0</v>
          </cell>
          <cell r="AL634" t="str">
            <v>B</v>
          </cell>
          <cell r="AM634">
            <v>0</v>
          </cell>
          <cell r="AN634">
            <v>0</v>
          </cell>
          <cell r="AO634">
            <v>0</v>
          </cell>
          <cell r="AP634">
            <v>0</v>
          </cell>
          <cell r="AQ634">
            <v>0.3</v>
          </cell>
          <cell r="AR634">
            <v>0</v>
          </cell>
        </row>
        <row r="635">
          <cell r="C635" t="str">
            <v>(B) - Excessive reinsurance dependence:</v>
          </cell>
          <cell r="AA635">
            <v>32</v>
          </cell>
          <cell r="AC635" t="str">
            <v>B-</v>
          </cell>
          <cell r="AD635">
            <v>0</v>
          </cell>
          <cell r="AE635">
            <v>0</v>
          </cell>
          <cell r="AF635">
            <v>0</v>
          </cell>
          <cell r="AG635">
            <v>0</v>
          </cell>
          <cell r="AH635">
            <v>0.4</v>
          </cell>
          <cell r="AI635">
            <v>0</v>
          </cell>
          <cell r="AL635" t="str">
            <v>B-</v>
          </cell>
          <cell r="AM635">
            <v>0</v>
          </cell>
          <cell r="AN635">
            <v>0</v>
          </cell>
          <cell r="AO635">
            <v>0</v>
          </cell>
          <cell r="AP635">
            <v>0</v>
          </cell>
          <cell r="AQ635">
            <v>0.4</v>
          </cell>
          <cell r="AR635">
            <v>0</v>
          </cell>
        </row>
        <row r="636">
          <cell r="C636" t="str">
            <v xml:space="preserve">[C] -  To be used for non-consolidated statements or consolidated statements reporting domestic companies(affiliates), not included in the consolidated statement. </v>
          </cell>
          <cell r="AA636">
            <v>33</v>
          </cell>
          <cell r="AC636" t="str">
            <v>&lt;= C++</v>
          </cell>
          <cell r="AD636">
            <v>0</v>
          </cell>
          <cell r="AE636">
            <v>0</v>
          </cell>
          <cell r="AF636">
            <v>0</v>
          </cell>
          <cell r="AG636">
            <v>0</v>
          </cell>
          <cell r="AH636">
            <v>1</v>
          </cell>
          <cell r="AI636">
            <v>0</v>
          </cell>
          <cell r="AL636" t="str">
            <v>&lt;= C++</v>
          </cell>
          <cell r="AM636">
            <v>0</v>
          </cell>
          <cell r="AN636">
            <v>0</v>
          </cell>
          <cell r="AO636">
            <v>0</v>
          </cell>
          <cell r="AP636">
            <v>0</v>
          </cell>
          <cell r="AQ636">
            <v>1</v>
          </cell>
          <cell r="AR636">
            <v>0</v>
          </cell>
        </row>
        <row r="637">
          <cell r="J637" t="str">
            <v>Non-Aff. Reins</v>
          </cell>
          <cell r="AA637">
            <v>34</v>
          </cell>
          <cell r="AC637" t="str">
            <v>Non Rated</v>
          </cell>
          <cell r="AD637">
            <v>0</v>
          </cell>
          <cell r="AE637">
            <v>0</v>
          </cell>
          <cell r="AF637">
            <v>0</v>
          </cell>
          <cell r="AG637">
            <v>0</v>
          </cell>
          <cell r="AH637">
            <v>1</v>
          </cell>
          <cell r="AI637">
            <v>0</v>
          </cell>
          <cell r="AL637" t="str">
            <v>Non Rated</v>
          </cell>
          <cell r="AM637">
            <v>0</v>
          </cell>
          <cell r="AN637">
            <v>0</v>
          </cell>
          <cell r="AO637">
            <v>0</v>
          </cell>
          <cell r="AP637">
            <v>0</v>
          </cell>
          <cell r="AQ637">
            <v>1</v>
          </cell>
          <cell r="AR637">
            <v>0</v>
          </cell>
        </row>
        <row r="638">
          <cell r="J638" t="str">
            <v>Recov./PHS</v>
          </cell>
          <cell r="AA638">
            <v>35</v>
          </cell>
          <cell r="AB638" t="str">
            <v>No Breakout Available</v>
          </cell>
          <cell r="AD638">
            <v>0</v>
          </cell>
          <cell r="AE638">
            <v>0</v>
          </cell>
          <cell r="AF638">
            <v>0</v>
          </cell>
          <cell r="AG638">
            <v>0</v>
          </cell>
          <cell r="AH638">
            <v>0.1</v>
          </cell>
          <cell r="AI638">
            <v>0</v>
          </cell>
          <cell r="AK638" t="str">
            <v>No Breakout Available</v>
          </cell>
          <cell r="AM638">
            <v>0</v>
          </cell>
          <cell r="AN638">
            <v>0</v>
          </cell>
          <cell r="AO638">
            <v>0</v>
          </cell>
          <cell r="AP638">
            <v>0</v>
          </cell>
          <cell r="AQ638">
            <v>0.1</v>
          </cell>
          <cell r="AR638">
            <v>0</v>
          </cell>
        </row>
        <row r="639">
          <cell r="B639">
            <v>32</v>
          </cell>
          <cell r="I639" t="str">
            <v>Company</v>
          </cell>
          <cell r="J639">
            <v>0</v>
          </cell>
          <cell r="AA639">
            <v>36</v>
          </cell>
          <cell r="AC639" t="str">
            <v>Total</v>
          </cell>
          <cell r="AD639">
            <v>0</v>
          </cell>
          <cell r="AE639">
            <v>0</v>
          </cell>
          <cell r="AF639">
            <v>0</v>
          </cell>
          <cell r="AG639">
            <v>0</v>
          </cell>
          <cell r="AH639">
            <v>0</v>
          </cell>
          <cell r="AI639">
            <v>0</v>
          </cell>
          <cell r="AL639" t="str">
            <v>Total</v>
          </cell>
          <cell r="AM639">
            <v>0</v>
          </cell>
          <cell r="AN639">
            <v>0</v>
          </cell>
          <cell r="AO639">
            <v>0</v>
          </cell>
          <cell r="AP639">
            <v>0</v>
          </cell>
          <cell r="AQ639">
            <v>0</v>
          </cell>
          <cell r="AR639">
            <v>0</v>
          </cell>
        </row>
        <row r="640">
          <cell r="B640">
            <v>33</v>
          </cell>
          <cell r="I640" t="str">
            <v>Industry</v>
          </cell>
          <cell r="J640">
            <v>0</v>
          </cell>
        </row>
        <row r="641">
          <cell r="B641">
            <v>34</v>
          </cell>
          <cell r="I641" t="str">
            <v>Excess</v>
          </cell>
          <cell r="J641">
            <v>0</v>
          </cell>
          <cell r="AA641">
            <v>37</v>
          </cell>
          <cell r="AE641" t="str">
            <v>Percentage of recoverables ceded under stress test:</v>
          </cell>
          <cell r="AF641">
            <v>0.4</v>
          </cell>
        </row>
        <row r="642">
          <cell r="B642">
            <v>35</v>
          </cell>
          <cell r="H642" t="str">
            <v>Total Ceded Leverage Ratio</v>
          </cell>
          <cell r="J642">
            <v>0</v>
          </cell>
          <cell r="AA642">
            <v>38</v>
          </cell>
          <cell r="AE642" t="str">
            <v>Amount of recovs ceded under stress test:</v>
          </cell>
          <cell r="AF642">
            <v>0</v>
          </cell>
          <cell r="AG642" t="str">
            <v>analysis type = standard</v>
          </cell>
        </row>
        <row r="647">
          <cell r="B647" t="str">
            <v>Company Name:</v>
          </cell>
          <cell r="F647" t="str">
            <v>XYZ Sample</v>
          </cell>
          <cell r="J647" t="str">
            <v>Currency:</v>
          </cell>
          <cell r="K647" t="str">
            <v>US Dollars</v>
          </cell>
          <cell r="P647" t="str">
            <v>Page 36</v>
          </cell>
        </row>
        <row r="648">
          <cell r="B648" t="str">
            <v>AMB Number:</v>
          </cell>
          <cell r="F648" t="str">
            <v>99999</v>
          </cell>
          <cell r="J648" t="str">
            <v>Denomination:</v>
          </cell>
          <cell r="K648" t="str">
            <v>(000)s</v>
          </cell>
        </row>
        <row r="649">
          <cell r="B649" t="str">
            <v>Analyst:</v>
          </cell>
          <cell r="F649" t="str">
            <v xml:space="preserve"> </v>
          </cell>
        </row>
        <row r="650">
          <cell r="B650" t="str">
            <v>analysis type = standard</v>
          </cell>
          <cell r="K650" t="str">
            <v>CREDIT RISK</v>
          </cell>
          <cell r="AC650" t="str">
            <v>Reinsurance Recoverables</v>
          </cell>
          <cell r="AL650" t="str">
            <v>Reinsurance Recoverables</v>
          </cell>
          <cell r="AR650" t="str">
            <v>Page 36 Breakout</v>
          </cell>
        </row>
        <row r="651">
          <cell r="H651">
            <v>41274</v>
          </cell>
          <cell r="AC651" t="str">
            <v>Foreign affiliates by rating</v>
          </cell>
          <cell r="AG651" t="str">
            <v>US Dollars</v>
          </cell>
          <cell r="AL651" t="str">
            <v>All Other Insurers by rating</v>
          </cell>
          <cell r="AP651" t="str">
            <v>US Dollars</v>
          </cell>
        </row>
        <row r="652">
          <cell r="K652" t="str">
            <v>Baseline</v>
          </cell>
          <cell r="L652" t="str">
            <v>Adjustment</v>
          </cell>
          <cell r="M652" t="str">
            <v>Total</v>
          </cell>
          <cell r="AC652">
            <v>41274</v>
          </cell>
          <cell r="AL652">
            <v>41274</v>
          </cell>
        </row>
        <row r="653">
          <cell r="C653" t="str">
            <v>Agents' Balances</v>
          </cell>
          <cell r="H653" t="str">
            <v>Baseline</v>
          </cell>
          <cell r="I653" t="str">
            <v>Adjustments</v>
          </cell>
          <cell r="J653" t="str">
            <v>Total</v>
          </cell>
          <cell r="K653" t="str">
            <v>Asset Risk Factor (%)</v>
          </cell>
          <cell r="L653" t="str">
            <v>to Asset Risk Factor (%)</v>
          </cell>
          <cell r="M653" t="str">
            <v>Asset Risk Factor</v>
          </cell>
          <cell r="N653" t="str">
            <v>Adjusted Required Capital</v>
          </cell>
          <cell r="O653" t="str">
            <v>Explanation of Adjustments</v>
          </cell>
          <cell r="AC653" t="str">
            <v>Rating</v>
          </cell>
          <cell r="AD653" t="str">
            <v>Baseline</v>
          </cell>
          <cell r="AE653" t="str">
            <v>Stress Test Ceded Recovs</v>
          </cell>
          <cell r="AF653" t="str">
            <v>Adjustment</v>
          </cell>
          <cell r="AG653" t="str">
            <v>Total</v>
          </cell>
          <cell r="AH653" t="str">
            <v>Asset Risk Factor</v>
          </cell>
          <cell r="AI653" t="str">
            <v>Adjusted Required Capital</v>
          </cell>
          <cell r="AL653" t="str">
            <v>Rating</v>
          </cell>
          <cell r="AM653" t="str">
            <v>Baseline</v>
          </cell>
          <cell r="AN653" t="str">
            <v>Stress Test Ceded Recovs</v>
          </cell>
          <cell r="AO653" t="str">
            <v>Adjustment</v>
          </cell>
          <cell r="AP653" t="str">
            <v>Total</v>
          </cell>
          <cell r="AQ653" t="str">
            <v>Asset Risk Factor</v>
          </cell>
          <cell r="AR653" t="str">
            <v>Adjusted Required Capital</v>
          </cell>
        </row>
        <row r="654">
          <cell r="B654">
            <v>1</v>
          </cell>
          <cell r="D654" t="str">
            <v>In Course of Collection</v>
          </cell>
          <cell r="H654">
            <v>0</v>
          </cell>
          <cell r="I654">
            <v>0</v>
          </cell>
          <cell r="J654">
            <v>0</v>
          </cell>
          <cell r="K654">
            <v>0.05</v>
          </cell>
          <cell r="L654">
            <v>0</v>
          </cell>
          <cell r="M654">
            <v>0.05</v>
          </cell>
          <cell r="N654">
            <v>0</v>
          </cell>
          <cell r="O654" t="str">
            <v xml:space="preserve"> </v>
          </cell>
          <cell r="AA654">
            <v>1</v>
          </cell>
          <cell r="AC654" t="str">
            <v>A++</v>
          </cell>
          <cell r="AD654">
            <v>0</v>
          </cell>
          <cell r="AE654">
            <v>0</v>
          </cell>
          <cell r="AF654">
            <v>0</v>
          </cell>
          <cell r="AG654">
            <v>0</v>
          </cell>
          <cell r="AH654">
            <v>0.02</v>
          </cell>
          <cell r="AI654">
            <v>0</v>
          </cell>
          <cell r="AL654" t="str">
            <v>A++</v>
          </cell>
          <cell r="AM654">
            <v>0</v>
          </cell>
          <cell r="AN654">
            <v>0</v>
          </cell>
          <cell r="AO654">
            <v>0</v>
          </cell>
          <cell r="AP654">
            <v>0</v>
          </cell>
          <cell r="AQ654">
            <v>0.02</v>
          </cell>
          <cell r="AR654">
            <v>0</v>
          </cell>
        </row>
        <row r="655">
          <cell r="B655">
            <v>2</v>
          </cell>
          <cell r="E655" t="str">
            <v>Ceded Balances Payable</v>
          </cell>
          <cell r="H655">
            <v>0</v>
          </cell>
          <cell r="I655">
            <v>0</v>
          </cell>
          <cell r="J655">
            <v>0</v>
          </cell>
          <cell r="K655">
            <v>0.05</v>
          </cell>
          <cell r="L655">
            <v>0</v>
          </cell>
          <cell r="M655">
            <v>0.05</v>
          </cell>
          <cell r="N655">
            <v>0</v>
          </cell>
          <cell r="O655" t="str">
            <v xml:space="preserve"> </v>
          </cell>
          <cell r="AA655">
            <v>2</v>
          </cell>
          <cell r="AC655" t="str">
            <v xml:space="preserve">A+ </v>
          </cell>
          <cell r="AD655">
            <v>0</v>
          </cell>
          <cell r="AE655">
            <v>0</v>
          </cell>
          <cell r="AF655">
            <v>0</v>
          </cell>
          <cell r="AG655">
            <v>0</v>
          </cell>
          <cell r="AH655">
            <v>0.04</v>
          </cell>
          <cell r="AI655">
            <v>0</v>
          </cell>
          <cell r="AL655" t="str">
            <v xml:space="preserve">A+ </v>
          </cell>
          <cell r="AM655">
            <v>0</v>
          </cell>
          <cell r="AN655">
            <v>0</v>
          </cell>
          <cell r="AO655">
            <v>0</v>
          </cell>
          <cell r="AP655">
            <v>0</v>
          </cell>
          <cell r="AQ655">
            <v>0.04</v>
          </cell>
          <cell r="AR655">
            <v>0</v>
          </cell>
        </row>
        <row r="656">
          <cell r="B656">
            <v>3</v>
          </cell>
          <cell r="D656" t="str">
            <v>Deferred - Not Yet Due</v>
          </cell>
          <cell r="H656">
            <v>0</v>
          </cell>
          <cell r="I656">
            <v>0</v>
          </cell>
          <cell r="J656">
            <v>0</v>
          </cell>
          <cell r="K656">
            <v>0.05</v>
          </cell>
          <cell r="L656">
            <v>0</v>
          </cell>
          <cell r="M656">
            <v>0.05</v>
          </cell>
          <cell r="N656">
            <v>0</v>
          </cell>
          <cell r="O656" t="str">
            <v xml:space="preserve"> </v>
          </cell>
          <cell r="AA656">
            <v>3</v>
          </cell>
          <cell r="AC656" t="str">
            <v>A</v>
          </cell>
          <cell r="AD656">
            <v>0</v>
          </cell>
          <cell r="AE656">
            <v>0</v>
          </cell>
          <cell r="AF656">
            <v>0</v>
          </cell>
          <cell r="AG656">
            <v>0</v>
          </cell>
          <cell r="AH656">
            <v>0.06</v>
          </cell>
          <cell r="AI656">
            <v>0</v>
          </cell>
          <cell r="AL656" t="str">
            <v>A</v>
          </cell>
          <cell r="AM656">
            <v>0</v>
          </cell>
          <cell r="AN656">
            <v>0</v>
          </cell>
          <cell r="AO656">
            <v>0</v>
          </cell>
          <cell r="AP656">
            <v>0</v>
          </cell>
          <cell r="AQ656">
            <v>0.06</v>
          </cell>
          <cell r="AR656">
            <v>0</v>
          </cell>
        </row>
        <row r="657">
          <cell r="B657">
            <v>4</v>
          </cell>
          <cell r="E657" t="str">
            <v>Ceded Balances Payable</v>
          </cell>
          <cell r="H657">
            <v>0</v>
          </cell>
          <cell r="I657">
            <v>0</v>
          </cell>
          <cell r="J657">
            <v>0</v>
          </cell>
          <cell r="K657">
            <v>0.05</v>
          </cell>
          <cell r="L657">
            <v>0</v>
          </cell>
          <cell r="M657">
            <v>0.05</v>
          </cell>
          <cell r="N657">
            <v>0</v>
          </cell>
          <cell r="O657" t="str">
            <v xml:space="preserve"> </v>
          </cell>
          <cell r="AA657">
            <v>4</v>
          </cell>
          <cell r="AC657" t="str">
            <v>A-</v>
          </cell>
          <cell r="AD657">
            <v>0</v>
          </cell>
          <cell r="AE657">
            <v>0</v>
          </cell>
          <cell r="AF657">
            <v>0</v>
          </cell>
          <cell r="AG657">
            <v>0</v>
          </cell>
          <cell r="AH657">
            <v>0.1</v>
          </cell>
          <cell r="AI657">
            <v>0</v>
          </cell>
          <cell r="AL657" t="str">
            <v>A-</v>
          </cell>
          <cell r="AM657">
            <v>0</v>
          </cell>
          <cell r="AN657">
            <v>0</v>
          </cell>
          <cell r="AO657">
            <v>0</v>
          </cell>
          <cell r="AP657">
            <v>0</v>
          </cell>
          <cell r="AQ657">
            <v>0.1</v>
          </cell>
          <cell r="AR657">
            <v>0</v>
          </cell>
        </row>
        <row r="658">
          <cell r="B658">
            <v>5</v>
          </cell>
          <cell r="D658" t="str">
            <v>Accrued Retros</v>
          </cell>
          <cell r="H658">
            <v>0</v>
          </cell>
          <cell r="I658">
            <v>0</v>
          </cell>
          <cell r="J658">
            <v>0</v>
          </cell>
          <cell r="K658">
            <v>0.1</v>
          </cell>
          <cell r="L658">
            <v>0</v>
          </cell>
          <cell r="M658">
            <v>0.1</v>
          </cell>
          <cell r="N658">
            <v>0</v>
          </cell>
          <cell r="O658" t="str">
            <v xml:space="preserve"> </v>
          </cell>
          <cell r="AA658">
            <v>5</v>
          </cell>
          <cell r="AC658" t="str">
            <v>B++</v>
          </cell>
          <cell r="AD658">
            <v>0</v>
          </cell>
          <cell r="AE658">
            <v>0</v>
          </cell>
          <cell r="AF658">
            <v>0</v>
          </cell>
          <cell r="AG658">
            <v>0</v>
          </cell>
          <cell r="AH658">
            <v>0.15</v>
          </cell>
          <cell r="AI658">
            <v>0</v>
          </cell>
          <cell r="AL658" t="str">
            <v>B++</v>
          </cell>
          <cell r="AM658">
            <v>0</v>
          </cell>
          <cell r="AN658">
            <v>0</v>
          </cell>
          <cell r="AO658">
            <v>0</v>
          </cell>
          <cell r="AP658">
            <v>0</v>
          </cell>
          <cell r="AQ658">
            <v>0.15</v>
          </cell>
          <cell r="AR658">
            <v>0</v>
          </cell>
        </row>
        <row r="659">
          <cell r="B659">
            <v>6</v>
          </cell>
          <cell r="E659" t="str">
            <v>Collateralized Balances</v>
          </cell>
          <cell r="H659">
            <v>0</v>
          </cell>
          <cell r="I659">
            <v>0</v>
          </cell>
          <cell r="J659">
            <v>0</v>
          </cell>
          <cell r="K659">
            <v>0.1</v>
          </cell>
          <cell r="L659">
            <v>0</v>
          </cell>
          <cell r="M659">
            <v>0.1</v>
          </cell>
          <cell r="N659">
            <v>0</v>
          </cell>
          <cell r="O659" t="str">
            <v xml:space="preserve"> </v>
          </cell>
          <cell r="AA659">
            <v>6</v>
          </cell>
          <cell r="AC659" t="str">
            <v xml:space="preserve">B+ </v>
          </cell>
          <cell r="AD659">
            <v>0</v>
          </cell>
          <cell r="AE659">
            <v>0</v>
          </cell>
          <cell r="AF659">
            <v>0</v>
          </cell>
          <cell r="AG659">
            <v>0</v>
          </cell>
          <cell r="AH659">
            <v>0.2</v>
          </cell>
          <cell r="AI659">
            <v>0</v>
          </cell>
          <cell r="AL659" t="str">
            <v xml:space="preserve">B+ </v>
          </cell>
          <cell r="AM659">
            <v>0</v>
          </cell>
          <cell r="AN659">
            <v>0</v>
          </cell>
          <cell r="AO659">
            <v>0</v>
          </cell>
          <cell r="AP659">
            <v>0</v>
          </cell>
          <cell r="AQ659">
            <v>0.2</v>
          </cell>
          <cell r="AR659">
            <v>0</v>
          </cell>
        </row>
        <row r="660">
          <cell r="AA660">
            <v>7</v>
          </cell>
          <cell r="AC660" t="str">
            <v>B</v>
          </cell>
          <cell r="AD660">
            <v>0</v>
          </cell>
          <cell r="AE660">
            <v>0</v>
          </cell>
          <cell r="AF660">
            <v>0</v>
          </cell>
          <cell r="AG660">
            <v>0</v>
          </cell>
          <cell r="AH660">
            <v>0.3</v>
          </cell>
          <cell r="AI660">
            <v>0</v>
          </cell>
          <cell r="AL660" t="str">
            <v>B</v>
          </cell>
          <cell r="AM660">
            <v>0</v>
          </cell>
          <cell r="AN660">
            <v>0</v>
          </cell>
          <cell r="AO660">
            <v>0</v>
          </cell>
          <cell r="AP660">
            <v>0</v>
          </cell>
          <cell r="AQ660">
            <v>0.3</v>
          </cell>
          <cell r="AR660">
            <v>0</v>
          </cell>
        </row>
        <row r="661">
          <cell r="B661">
            <v>7</v>
          </cell>
          <cell r="E661" t="str">
            <v>Gross Premium Remittance</v>
          </cell>
          <cell r="H661">
            <v>0</v>
          </cell>
          <cell r="I661">
            <v>0</v>
          </cell>
          <cell r="J661">
            <v>0</v>
          </cell>
          <cell r="K661">
            <v>0</v>
          </cell>
          <cell r="M661">
            <v>0</v>
          </cell>
          <cell r="N661">
            <v>0</v>
          </cell>
          <cell r="AA661">
            <v>8</v>
          </cell>
          <cell r="AC661" t="str">
            <v>B-</v>
          </cell>
          <cell r="AD661">
            <v>0</v>
          </cell>
          <cell r="AE661">
            <v>0</v>
          </cell>
          <cell r="AF661">
            <v>0</v>
          </cell>
          <cell r="AG661">
            <v>0</v>
          </cell>
          <cell r="AH661">
            <v>0.4</v>
          </cell>
          <cell r="AI661">
            <v>0</v>
          </cell>
          <cell r="AL661" t="str">
            <v>B-</v>
          </cell>
          <cell r="AM661">
            <v>0</v>
          </cell>
          <cell r="AN661">
            <v>0</v>
          </cell>
          <cell r="AO661">
            <v>0</v>
          </cell>
          <cell r="AP661">
            <v>0</v>
          </cell>
          <cell r="AQ661">
            <v>0.4</v>
          </cell>
          <cell r="AR661">
            <v>0</v>
          </cell>
        </row>
        <row r="662">
          <cell r="AA662">
            <v>9</v>
          </cell>
          <cell r="AC662" t="str">
            <v>&lt;= C++</v>
          </cell>
          <cell r="AD662">
            <v>0</v>
          </cell>
          <cell r="AE662">
            <v>0</v>
          </cell>
          <cell r="AF662">
            <v>0</v>
          </cell>
          <cell r="AG662">
            <v>0</v>
          </cell>
          <cell r="AH662">
            <v>1</v>
          </cell>
          <cell r="AI662">
            <v>0</v>
          </cell>
          <cell r="AL662" t="str">
            <v>&lt;= C++</v>
          </cell>
          <cell r="AM662">
            <v>0</v>
          </cell>
          <cell r="AN662">
            <v>0</v>
          </cell>
          <cell r="AO662">
            <v>0</v>
          </cell>
          <cell r="AP662">
            <v>0</v>
          </cell>
          <cell r="AQ662">
            <v>1</v>
          </cell>
          <cell r="AR662">
            <v>0</v>
          </cell>
        </row>
        <row r="663">
          <cell r="AA663">
            <v>10</v>
          </cell>
          <cell r="AC663" t="str">
            <v>Non Rated</v>
          </cell>
          <cell r="AD663">
            <v>0</v>
          </cell>
          <cell r="AE663">
            <v>0</v>
          </cell>
          <cell r="AF663">
            <v>0</v>
          </cell>
          <cell r="AG663">
            <v>0</v>
          </cell>
          <cell r="AH663">
            <v>1</v>
          </cell>
          <cell r="AI663">
            <v>0</v>
          </cell>
          <cell r="AL663" t="str">
            <v>Non Rated</v>
          </cell>
          <cell r="AM663">
            <v>0</v>
          </cell>
          <cell r="AN663">
            <v>0</v>
          </cell>
          <cell r="AO663">
            <v>0</v>
          </cell>
          <cell r="AP663">
            <v>0</v>
          </cell>
          <cell r="AQ663">
            <v>1</v>
          </cell>
          <cell r="AR663">
            <v>0</v>
          </cell>
        </row>
        <row r="664">
          <cell r="C664" t="str">
            <v>Reinsurance Recoverables (A)</v>
          </cell>
          <cell r="AA664">
            <v>11</v>
          </cell>
          <cell r="AB664" t="str">
            <v>No Breakout Available</v>
          </cell>
          <cell r="AD664">
            <v>0</v>
          </cell>
          <cell r="AE664">
            <v>0</v>
          </cell>
          <cell r="AF664">
            <v>0</v>
          </cell>
          <cell r="AG664">
            <v>0</v>
          </cell>
          <cell r="AH664">
            <v>0.1</v>
          </cell>
          <cell r="AI664">
            <v>0</v>
          </cell>
          <cell r="AK664" t="str">
            <v>No Breakout Available</v>
          </cell>
          <cell r="AM664">
            <v>0</v>
          </cell>
          <cell r="AN664">
            <v>0</v>
          </cell>
          <cell r="AO664">
            <v>0</v>
          </cell>
          <cell r="AP664">
            <v>0</v>
          </cell>
          <cell r="AQ664">
            <v>0.1</v>
          </cell>
          <cell r="AR664">
            <v>0</v>
          </cell>
        </row>
        <row r="665">
          <cell r="B665">
            <v>8</v>
          </cell>
          <cell r="D665" t="str">
            <v>Foreign Affiliates</v>
          </cell>
          <cell r="H665">
            <v>0</v>
          </cell>
          <cell r="I665">
            <v>0</v>
          </cell>
          <cell r="J665">
            <v>0</v>
          </cell>
          <cell r="K665">
            <v>0.1</v>
          </cell>
          <cell r="L665">
            <v>0</v>
          </cell>
          <cell r="M665">
            <v>0.1</v>
          </cell>
          <cell r="N665">
            <v>0</v>
          </cell>
          <cell r="O665" t="str">
            <v xml:space="preserve"> </v>
          </cell>
          <cell r="AA665">
            <v>12</v>
          </cell>
          <cell r="AC665" t="str">
            <v>Total</v>
          </cell>
          <cell r="AD665">
            <v>0</v>
          </cell>
          <cell r="AE665">
            <v>0</v>
          </cell>
          <cell r="AF665">
            <v>0</v>
          </cell>
          <cell r="AG665">
            <v>0</v>
          </cell>
          <cell r="AH665">
            <v>0</v>
          </cell>
          <cell r="AI665">
            <v>0</v>
          </cell>
          <cell r="AL665" t="str">
            <v>Total</v>
          </cell>
          <cell r="AM665">
            <v>0</v>
          </cell>
          <cell r="AN665">
            <v>0</v>
          </cell>
          <cell r="AO665">
            <v>0</v>
          </cell>
          <cell r="AP665">
            <v>0</v>
          </cell>
          <cell r="AQ665">
            <v>0</v>
          </cell>
          <cell r="AR665">
            <v>0</v>
          </cell>
        </row>
        <row r="666">
          <cell r="B666">
            <v>9</v>
          </cell>
          <cell r="D666" t="str">
            <v>Domestic Affiliates (In Rating Group) [C]</v>
          </cell>
          <cell r="H666">
            <v>0</v>
          </cell>
          <cell r="I666">
            <v>0</v>
          </cell>
          <cell r="J666">
            <v>0</v>
          </cell>
          <cell r="K666">
            <v>0.1</v>
          </cell>
          <cell r="L666">
            <v>0</v>
          </cell>
          <cell r="M666">
            <v>0.1</v>
          </cell>
          <cell r="N666">
            <v>0</v>
          </cell>
          <cell r="O666" t="str">
            <v xml:space="preserve"> </v>
          </cell>
        </row>
        <row r="667">
          <cell r="B667">
            <v>10</v>
          </cell>
          <cell r="D667" t="str">
            <v>Domestic Affiliates (Not in Rating Group)</v>
          </cell>
          <cell r="H667">
            <v>0</v>
          </cell>
          <cell r="I667">
            <v>0</v>
          </cell>
          <cell r="J667">
            <v>0</v>
          </cell>
          <cell r="K667">
            <v>0.1</v>
          </cell>
          <cell r="L667">
            <v>0</v>
          </cell>
          <cell r="M667">
            <v>0.1</v>
          </cell>
          <cell r="N667">
            <v>0</v>
          </cell>
          <cell r="O667" t="str">
            <v xml:space="preserve"> </v>
          </cell>
        </row>
        <row r="668">
          <cell r="B668">
            <v>11</v>
          </cell>
          <cell r="D668" t="str">
            <v>Pools &amp; Associations</v>
          </cell>
          <cell r="H668">
            <v>0</v>
          </cell>
          <cell r="I668">
            <v>0</v>
          </cell>
          <cell r="J668">
            <v>0</v>
          </cell>
          <cell r="K668">
            <v>0.1</v>
          </cell>
          <cell r="L668">
            <v>0</v>
          </cell>
          <cell r="M668">
            <v>0.1</v>
          </cell>
          <cell r="N668">
            <v>0</v>
          </cell>
          <cell r="O668" t="str">
            <v xml:space="preserve"> </v>
          </cell>
        </row>
        <row r="669">
          <cell r="B669">
            <v>12</v>
          </cell>
          <cell r="D669" t="str">
            <v>All Other Insurers</v>
          </cell>
          <cell r="H669">
            <v>0</v>
          </cell>
          <cell r="I669">
            <v>0</v>
          </cell>
          <cell r="J669">
            <v>0</v>
          </cell>
          <cell r="K669">
            <v>0.1</v>
          </cell>
          <cell r="L669">
            <v>0</v>
          </cell>
          <cell r="M669">
            <v>0.1</v>
          </cell>
          <cell r="N669">
            <v>0</v>
          </cell>
          <cell r="O669" t="str">
            <v xml:space="preserve"> </v>
          </cell>
          <cell r="AC669" t="str">
            <v>Domestic affiliates(not in rating group) by rating</v>
          </cell>
          <cell r="AL669" t="str">
            <v>Letters of Credit &amp; Trusts on recoverables by rating</v>
          </cell>
        </row>
        <row r="670">
          <cell r="B670">
            <v>13</v>
          </cell>
          <cell r="D670" t="str">
            <v>Less: Letters of Credit, Trusts</v>
          </cell>
          <cell r="H670">
            <v>0</v>
          </cell>
          <cell r="I670">
            <v>0</v>
          </cell>
          <cell r="J670">
            <v>0</v>
          </cell>
          <cell r="K670">
            <v>9.0000000000000011E-2</v>
          </cell>
          <cell r="L670">
            <v>0</v>
          </cell>
          <cell r="M670">
            <v>9.0000000000000011E-2</v>
          </cell>
          <cell r="N670">
            <v>0</v>
          </cell>
          <cell r="O670" t="str">
            <v xml:space="preserve"> </v>
          </cell>
          <cell r="AC670">
            <v>41274</v>
          </cell>
          <cell r="AL670">
            <v>41274</v>
          </cell>
        </row>
        <row r="671">
          <cell r="B671">
            <v>14</v>
          </cell>
          <cell r="D671" t="str">
            <v>Less: Funds Held by Company</v>
          </cell>
          <cell r="H671">
            <v>0</v>
          </cell>
          <cell r="I671">
            <v>0</v>
          </cell>
          <cell r="J671">
            <v>0</v>
          </cell>
          <cell r="K671">
            <v>0.1</v>
          </cell>
          <cell r="L671">
            <v>0</v>
          </cell>
          <cell r="M671">
            <v>0.1</v>
          </cell>
          <cell r="N671">
            <v>0</v>
          </cell>
          <cell r="O671" t="str">
            <v xml:space="preserve"> </v>
          </cell>
          <cell r="AC671" t="str">
            <v>Rating</v>
          </cell>
          <cell r="AD671" t="str">
            <v>Baseline</v>
          </cell>
          <cell r="AE671" t="str">
            <v>Stress Test Ceded Recovs</v>
          </cell>
          <cell r="AF671" t="str">
            <v>Adjustment</v>
          </cell>
          <cell r="AG671" t="str">
            <v>Total</v>
          </cell>
          <cell r="AH671" t="str">
            <v>ARF</v>
          </cell>
          <cell r="AI671" t="str">
            <v>ARC</v>
          </cell>
          <cell r="AL671" t="str">
            <v>Rating</v>
          </cell>
          <cell r="AM671" t="str">
            <v>Baseline</v>
          </cell>
          <cell r="AN671" t="str">
            <v>Stress Test Ceded Recovs</v>
          </cell>
          <cell r="AO671" t="str">
            <v>Adjustment</v>
          </cell>
          <cell r="AP671" t="str">
            <v>Total</v>
          </cell>
          <cell r="AQ671" t="str">
            <v>ARF</v>
          </cell>
          <cell r="AR671" t="str">
            <v>ARC</v>
          </cell>
        </row>
        <row r="672">
          <cell r="AA672">
            <v>13</v>
          </cell>
          <cell r="AC672" t="str">
            <v>A++</v>
          </cell>
          <cell r="AD672">
            <v>0</v>
          </cell>
          <cell r="AE672">
            <v>0</v>
          </cell>
          <cell r="AF672">
            <v>0</v>
          </cell>
          <cell r="AG672">
            <v>0</v>
          </cell>
          <cell r="AH672">
            <v>0.02</v>
          </cell>
          <cell r="AI672">
            <v>0</v>
          </cell>
          <cell r="AL672" t="str">
            <v>A++</v>
          </cell>
          <cell r="AM672">
            <v>0</v>
          </cell>
          <cell r="AN672">
            <v>0</v>
          </cell>
          <cell r="AO672">
            <v>0</v>
          </cell>
          <cell r="AP672">
            <v>0</v>
          </cell>
          <cell r="AQ672">
            <v>1.8000000000000002E-2</v>
          </cell>
          <cell r="AR672">
            <v>0</v>
          </cell>
        </row>
        <row r="673">
          <cell r="B673">
            <v>15</v>
          </cell>
          <cell r="C673" t="str">
            <v>Net Reinsurance Recoverables</v>
          </cell>
          <cell r="H673">
            <v>0</v>
          </cell>
          <cell r="I673">
            <v>0</v>
          </cell>
          <cell r="J673">
            <v>0</v>
          </cell>
          <cell r="K673">
            <v>0</v>
          </cell>
          <cell r="M673">
            <v>0</v>
          </cell>
          <cell r="N673">
            <v>0</v>
          </cell>
          <cell r="O673" t="str">
            <v>= Credit Risk on recoverables</v>
          </cell>
          <cell r="AA673">
            <v>14</v>
          </cell>
          <cell r="AC673" t="str">
            <v xml:space="preserve">A+ </v>
          </cell>
          <cell r="AD673">
            <v>0</v>
          </cell>
          <cell r="AE673">
            <v>0</v>
          </cell>
          <cell r="AF673">
            <v>0</v>
          </cell>
          <cell r="AG673">
            <v>0</v>
          </cell>
          <cell r="AH673">
            <v>0.04</v>
          </cell>
          <cell r="AI673">
            <v>0</v>
          </cell>
          <cell r="AL673" t="str">
            <v xml:space="preserve">A+ </v>
          </cell>
          <cell r="AM673">
            <v>0</v>
          </cell>
          <cell r="AN673">
            <v>0</v>
          </cell>
          <cell r="AO673">
            <v>0</v>
          </cell>
          <cell r="AP673">
            <v>0</v>
          </cell>
          <cell r="AQ673">
            <v>3.6000000000000004E-2</v>
          </cell>
          <cell r="AR673">
            <v>0</v>
          </cell>
        </row>
        <row r="674">
          <cell r="AA674">
            <v>15</v>
          </cell>
          <cell r="AC674" t="str">
            <v>A</v>
          </cell>
          <cell r="AD674">
            <v>0</v>
          </cell>
          <cell r="AE674">
            <v>0</v>
          </cell>
          <cell r="AF674">
            <v>0</v>
          </cell>
          <cell r="AG674">
            <v>0</v>
          </cell>
          <cell r="AH674">
            <v>0.06</v>
          </cell>
          <cell r="AI674">
            <v>0</v>
          </cell>
          <cell r="AL674" t="str">
            <v>A</v>
          </cell>
          <cell r="AM674">
            <v>0</v>
          </cell>
          <cell r="AN674">
            <v>0</v>
          </cell>
          <cell r="AO674">
            <v>0</v>
          </cell>
          <cell r="AP674">
            <v>0</v>
          </cell>
          <cell r="AQ674">
            <v>5.3999999999999999E-2</v>
          </cell>
          <cell r="AR674">
            <v>0</v>
          </cell>
        </row>
        <row r="675">
          <cell r="B675">
            <v>16</v>
          </cell>
          <cell r="C675" t="str">
            <v>Multiply: Reins Dependence Factor (B)</v>
          </cell>
          <cell r="N675">
            <v>1</v>
          </cell>
          <cell r="AA675">
            <v>16</v>
          </cell>
          <cell r="AC675" t="str">
            <v>A-</v>
          </cell>
          <cell r="AD675">
            <v>0</v>
          </cell>
          <cell r="AE675">
            <v>0</v>
          </cell>
          <cell r="AF675">
            <v>0</v>
          </cell>
          <cell r="AG675">
            <v>0</v>
          </cell>
          <cell r="AH675">
            <v>0.1</v>
          </cell>
          <cell r="AI675">
            <v>0</v>
          </cell>
          <cell r="AL675" t="str">
            <v>A-</v>
          </cell>
          <cell r="AM675">
            <v>0</v>
          </cell>
          <cell r="AN675">
            <v>0</v>
          </cell>
          <cell r="AO675">
            <v>0</v>
          </cell>
          <cell r="AP675">
            <v>0</v>
          </cell>
          <cell r="AQ675">
            <v>9.0000000000000011E-2</v>
          </cell>
          <cell r="AR675">
            <v>0</v>
          </cell>
        </row>
        <row r="676">
          <cell r="B676">
            <v>17</v>
          </cell>
          <cell r="E676" t="str">
            <v xml:space="preserve">   Adjustment to Reins Dependence Factor</v>
          </cell>
          <cell r="N676">
            <v>0</v>
          </cell>
          <cell r="O676" t="str">
            <v xml:space="preserve"> </v>
          </cell>
          <cell r="AA676">
            <v>17</v>
          </cell>
          <cell r="AC676" t="str">
            <v>B++</v>
          </cell>
          <cell r="AD676">
            <v>0</v>
          </cell>
          <cell r="AE676">
            <v>0</v>
          </cell>
          <cell r="AF676">
            <v>0</v>
          </cell>
          <cell r="AG676">
            <v>0</v>
          </cell>
          <cell r="AH676">
            <v>0.15</v>
          </cell>
          <cell r="AI676">
            <v>0</v>
          </cell>
          <cell r="AL676" t="str">
            <v>B++</v>
          </cell>
          <cell r="AM676">
            <v>0</v>
          </cell>
          <cell r="AN676">
            <v>0</v>
          </cell>
          <cell r="AO676">
            <v>0</v>
          </cell>
          <cell r="AP676">
            <v>0</v>
          </cell>
          <cell r="AQ676">
            <v>0.13500000000000001</v>
          </cell>
          <cell r="AR676">
            <v>0</v>
          </cell>
        </row>
        <row r="677">
          <cell r="B677">
            <v>18</v>
          </cell>
          <cell r="D677" t="str">
            <v>Adjustment for 1% minimum dispute risk on Non Afilliated Recoverables</v>
          </cell>
          <cell r="N677">
            <v>0</v>
          </cell>
          <cell r="AA677">
            <v>18</v>
          </cell>
          <cell r="AC677" t="str">
            <v xml:space="preserve">B+ </v>
          </cell>
          <cell r="AD677">
            <v>0</v>
          </cell>
          <cell r="AE677">
            <v>0</v>
          </cell>
          <cell r="AF677">
            <v>0</v>
          </cell>
          <cell r="AG677">
            <v>0</v>
          </cell>
          <cell r="AH677">
            <v>0.2</v>
          </cell>
          <cell r="AI677">
            <v>0</v>
          </cell>
          <cell r="AL677" t="str">
            <v xml:space="preserve">B+ </v>
          </cell>
          <cell r="AM677">
            <v>0</v>
          </cell>
          <cell r="AN677">
            <v>0</v>
          </cell>
          <cell r="AO677">
            <v>0</v>
          </cell>
          <cell r="AP677">
            <v>0</v>
          </cell>
          <cell r="AQ677">
            <v>0.18000000000000002</v>
          </cell>
          <cell r="AR677">
            <v>0</v>
          </cell>
        </row>
        <row r="678">
          <cell r="B678">
            <v>19</v>
          </cell>
          <cell r="C678" t="str">
            <v>Adj. Net Reins Recoverables</v>
          </cell>
          <cell r="H678">
            <v>0</v>
          </cell>
          <cell r="I678">
            <v>0</v>
          </cell>
          <cell r="J678">
            <v>0</v>
          </cell>
          <cell r="M678">
            <v>0</v>
          </cell>
          <cell r="N678">
            <v>0</v>
          </cell>
          <cell r="O678" t="str">
            <v>= Credit Risk &amp; Dispute Risk on recoverables</v>
          </cell>
          <cell r="AA678">
            <v>19</v>
          </cell>
          <cell r="AC678" t="str">
            <v>B</v>
          </cell>
          <cell r="AD678">
            <v>0</v>
          </cell>
          <cell r="AE678">
            <v>0</v>
          </cell>
          <cell r="AF678">
            <v>0</v>
          </cell>
          <cell r="AG678">
            <v>0</v>
          </cell>
          <cell r="AH678">
            <v>0.3</v>
          </cell>
          <cell r="AI678">
            <v>0</v>
          </cell>
          <cell r="AL678" t="str">
            <v>B</v>
          </cell>
          <cell r="AM678">
            <v>0</v>
          </cell>
          <cell r="AN678">
            <v>0</v>
          </cell>
          <cell r="AO678">
            <v>0</v>
          </cell>
          <cell r="AP678">
            <v>0</v>
          </cell>
          <cell r="AQ678">
            <v>0.27</v>
          </cell>
          <cell r="AR678">
            <v>0</v>
          </cell>
        </row>
        <row r="679">
          <cell r="AA679">
            <v>20</v>
          </cell>
          <cell r="AC679" t="str">
            <v>B-</v>
          </cell>
          <cell r="AD679">
            <v>0</v>
          </cell>
          <cell r="AE679">
            <v>0</v>
          </cell>
          <cell r="AF679">
            <v>0</v>
          </cell>
          <cell r="AG679">
            <v>0</v>
          </cell>
          <cell r="AH679">
            <v>0.4</v>
          </cell>
          <cell r="AI679">
            <v>0</v>
          </cell>
          <cell r="AL679" t="str">
            <v>B-</v>
          </cell>
          <cell r="AM679">
            <v>0</v>
          </cell>
          <cell r="AN679">
            <v>0</v>
          </cell>
          <cell r="AO679">
            <v>0</v>
          </cell>
          <cell r="AP679">
            <v>0</v>
          </cell>
          <cell r="AQ679">
            <v>0.36000000000000004</v>
          </cell>
          <cell r="AR679">
            <v>0</v>
          </cell>
        </row>
        <row r="680">
          <cell r="C680" t="str">
            <v>All Other Recoverables</v>
          </cell>
          <cell r="AA680">
            <v>21</v>
          </cell>
          <cell r="AC680" t="str">
            <v>&lt;= C++</v>
          </cell>
          <cell r="AD680">
            <v>0</v>
          </cell>
          <cell r="AE680">
            <v>0</v>
          </cell>
          <cell r="AF680">
            <v>0</v>
          </cell>
          <cell r="AG680">
            <v>0</v>
          </cell>
          <cell r="AH680">
            <v>1</v>
          </cell>
          <cell r="AI680">
            <v>0</v>
          </cell>
          <cell r="AL680" t="str">
            <v>&lt;= C++</v>
          </cell>
          <cell r="AM680">
            <v>0</v>
          </cell>
          <cell r="AN680">
            <v>0</v>
          </cell>
          <cell r="AO680">
            <v>0</v>
          </cell>
          <cell r="AP680">
            <v>0</v>
          </cell>
          <cell r="AQ680">
            <v>0.9</v>
          </cell>
          <cell r="AR680">
            <v>0</v>
          </cell>
        </row>
        <row r="681">
          <cell r="B681">
            <v>20</v>
          </cell>
          <cell r="D681" t="str">
            <v>Funds Held by Reinsured Cos.</v>
          </cell>
          <cell r="H681">
            <v>0</v>
          </cell>
          <cell r="I681">
            <v>0</v>
          </cell>
          <cell r="J681">
            <v>0</v>
          </cell>
          <cell r="K681">
            <v>0.05</v>
          </cell>
          <cell r="L681">
            <v>0</v>
          </cell>
          <cell r="M681">
            <v>0.05</v>
          </cell>
          <cell r="N681">
            <v>0</v>
          </cell>
          <cell r="O681" t="str">
            <v xml:space="preserve"> </v>
          </cell>
          <cell r="AA681">
            <v>22</v>
          </cell>
          <cell r="AC681" t="str">
            <v>Non Rated</v>
          </cell>
          <cell r="AD681">
            <v>0</v>
          </cell>
          <cell r="AE681">
            <v>0</v>
          </cell>
          <cell r="AF681">
            <v>0</v>
          </cell>
          <cell r="AG681">
            <v>0</v>
          </cell>
          <cell r="AH681">
            <v>1</v>
          </cell>
          <cell r="AI681">
            <v>0</v>
          </cell>
          <cell r="AL681" t="str">
            <v>Non Rated</v>
          </cell>
          <cell r="AM681">
            <v>0</v>
          </cell>
          <cell r="AN681">
            <v>0</v>
          </cell>
          <cell r="AO681">
            <v>0</v>
          </cell>
          <cell r="AP681">
            <v>0</v>
          </cell>
          <cell r="AQ681">
            <v>0.9</v>
          </cell>
          <cell r="AR681">
            <v>0</v>
          </cell>
        </row>
        <row r="682">
          <cell r="B682">
            <v>21</v>
          </cell>
          <cell r="D682" t="str">
            <v>Bills Recoverable</v>
          </cell>
          <cell r="H682">
            <v>0</v>
          </cell>
          <cell r="I682">
            <v>0</v>
          </cell>
          <cell r="J682">
            <v>0</v>
          </cell>
          <cell r="K682">
            <v>0.05</v>
          </cell>
          <cell r="L682">
            <v>0</v>
          </cell>
          <cell r="M682">
            <v>0.05</v>
          </cell>
          <cell r="N682">
            <v>0</v>
          </cell>
          <cell r="O682" t="str">
            <v xml:space="preserve"> </v>
          </cell>
          <cell r="AA682">
            <v>23</v>
          </cell>
          <cell r="AB682" t="str">
            <v>No Breakout Available</v>
          </cell>
          <cell r="AD682">
            <v>0</v>
          </cell>
          <cell r="AE682">
            <v>0</v>
          </cell>
          <cell r="AF682">
            <v>0</v>
          </cell>
          <cell r="AG682">
            <v>0</v>
          </cell>
          <cell r="AH682">
            <v>0.1</v>
          </cell>
          <cell r="AI682">
            <v>0</v>
          </cell>
          <cell r="AK682" t="str">
            <v>No Breakout Available</v>
          </cell>
          <cell r="AM682">
            <v>0</v>
          </cell>
          <cell r="AN682">
            <v>0</v>
          </cell>
          <cell r="AO682">
            <v>0</v>
          </cell>
          <cell r="AP682">
            <v>0</v>
          </cell>
          <cell r="AQ682">
            <v>9.0000000000000011E-2</v>
          </cell>
          <cell r="AR682">
            <v>0</v>
          </cell>
        </row>
        <row r="683">
          <cell r="B683">
            <v>22</v>
          </cell>
          <cell r="D683" t="str">
            <v>Income Tax Recoverables</v>
          </cell>
          <cell r="H683">
            <v>0</v>
          </cell>
          <cell r="I683">
            <v>0</v>
          </cell>
          <cell r="J683">
            <v>0</v>
          </cell>
          <cell r="K683">
            <v>0.05</v>
          </cell>
          <cell r="L683">
            <v>0</v>
          </cell>
          <cell r="M683">
            <v>0.05</v>
          </cell>
          <cell r="N683">
            <v>0</v>
          </cell>
          <cell r="O683" t="str">
            <v xml:space="preserve"> </v>
          </cell>
          <cell r="AA683">
            <v>24</v>
          </cell>
          <cell r="AC683" t="str">
            <v>Total</v>
          </cell>
          <cell r="AD683">
            <v>0</v>
          </cell>
          <cell r="AE683">
            <v>0</v>
          </cell>
          <cell r="AF683">
            <v>0</v>
          </cell>
          <cell r="AG683">
            <v>0</v>
          </cell>
          <cell r="AH683">
            <v>0</v>
          </cell>
          <cell r="AI683">
            <v>0</v>
          </cell>
          <cell r="AL683" t="str">
            <v>Total</v>
          </cell>
          <cell r="AM683">
            <v>0</v>
          </cell>
          <cell r="AN683">
            <v>0</v>
          </cell>
          <cell r="AO683">
            <v>0</v>
          </cell>
          <cell r="AP683">
            <v>0</v>
          </cell>
          <cell r="AQ683">
            <v>0</v>
          </cell>
          <cell r="AR683">
            <v>0</v>
          </cell>
        </row>
        <row r="684">
          <cell r="B684">
            <v>23</v>
          </cell>
          <cell r="D684" t="str">
            <v>Accrued Investment Income</v>
          </cell>
          <cell r="H684">
            <v>0</v>
          </cell>
          <cell r="I684">
            <v>0</v>
          </cell>
          <cell r="J684">
            <v>0</v>
          </cell>
          <cell r="K684">
            <v>2.5000000000000001E-2</v>
          </cell>
          <cell r="L684">
            <v>0</v>
          </cell>
          <cell r="M684">
            <v>2.5000000000000001E-2</v>
          </cell>
          <cell r="N684">
            <v>0</v>
          </cell>
          <cell r="O684" t="str">
            <v xml:space="preserve"> </v>
          </cell>
        </row>
        <row r="685">
          <cell r="B685">
            <v>24</v>
          </cell>
          <cell r="D685" t="str">
            <v>Receivable from Affiliates</v>
          </cell>
          <cell r="H685">
            <v>0</v>
          </cell>
          <cell r="I685">
            <v>0</v>
          </cell>
          <cell r="J685">
            <v>0</v>
          </cell>
          <cell r="K685">
            <v>0.05</v>
          </cell>
          <cell r="L685">
            <v>0</v>
          </cell>
          <cell r="M685">
            <v>0.05</v>
          </cell>
          <cell r="N685">
            <v>0</v>
          </cell>
          <cell r="O685" t="str">
            <v xml:space="preserve"> </v>
          </cell>
        </row>
        <row r="686">
          <cell r="B686">
            <v>25</v>
          </cell>
          <cell r="D686" t="str">
            <v>Equity in Pools/Assoc.</v>
          </cell>
          <cell r="H686">
            <v>0</v>
          </cell>
          <cell r="I686">
            <v>0</v>
          </cell>
          <cell r="J686">
            <v>0</v>
          </cell>
          <cell r="K686">
            <v>0.05</v>
          </cell>
          <cell r="L686">
            <v>0</v>
          </cell>
          <cell r="M686">
            <v>0.05</v>
          </cell>
          <cell r="N686">
            <v>0</v>
          </cell>
          <cell r="O686" t="str">
            <v xml:space="preserve"> </v>
          </cell>
          <cell r="AC686" t="str">
            <v>Pools &amp; Associations by rating</v>
          </cell>
          <cell r="AL686" t="str">
            <v>Recoverables held internally; by rating of the ins. co. whose funds are being held</v>
          </cell>
        </row>
        <row r="687">
          <cell r="B687">
            <v>26</v>
          </cell>
          <cell r="D687" t="str">
            <v>Uninsured A &amp; H Plans</v>
          </cell>
          <cell r="H687">
            <v>0</v>
          </cell>
          <cell r="I687">
            <v>0</v>
          </cell>
          <cell r="J687">
            <v>0</v>
          </cell>
          <cell r="K687">
            <v>0.05</v>
          </cell>
          <cell r="L687">
            <v>0</v>
          </cell>
          <cell r="M687">
            <v>0.05</v>
          </cell>
          <cell r="N687">
            <v>0</v>
          </cell>
          <cell r="O687" t="str">
            <v xml:space="preserve"> </v>
          </cell>
          <cell r="AC687">
            <v>41274</v>
          </cell>
          <cell r="AL687">
            <v>41274</v>
          </cell>
        </row>
        <row r="688">
          <cell r="B688">
            <v>27</v>
          </cell>
          <cell r="D688" t="str">
            <v>Others</v>
          </cell>
          <cell r="H688">
            <v>0</v>
          </cell>
          <cell r="I688">
            <v>0</v>
          </cell>
          <cell r="J688">
            <v>0</v>
          </cell>
          <cell r="K688">
            <v>0.05</v>
          </cell>
          <cell r="L688">
            <v>0</v>
          </cell>
          <cell r="M688">
            <v>0.05</v>
          </cell>
          <cell r="N688">
            <v>0</v>
          </cell>
          <cell r="O688" t="str">
            <v xml:space="preserve"> </v>
          </cell>
          <cell r="AC688" t="str">
            <v>Rating</v>
          </cell>
          <cell r="AD688" t="str">
            <v>Baseline</v>
          </cell>
          <cell r="AE688" t="str">
            <v>Stress Test Ceded Recovs</v>
          </cell>
          <cell r="AF688" t="str">
            <v>Adjustment</v>
          </cell>
          <cell r="AG688" t="str">
            <v>Total</v>
          </cell>
          <cell r="AH688" t="str">
            <v>ARF</v>
          </cell>
          <cell r="AI688" t="str">
            <v>ARC</v>
          </cell>
          <cell r="AL688" t="str">
            <v>Rating</v>
          </cell>
          <cell r="AM688" t="str">
            <v>Baseline</v>
          </cell>
          <cell r="AN688" t="str">
            <v>Stress Test Ceded Recovs</v>
          </cell>
          <cell r="AO688" t="str">
            <v>Adjustment</v>
          </cell>
          <cell r="AP688" t="str">
            <v>Total</v>
          </cell>
          <cell r="AQ688" t="str">
            <v>ARF</v>
          </cell>
          <cell r="AR688" t="str">
            <v>ARC</v>
          </cell>
        </row>
        <row r="689">
          <cell r="B689">
            <v>28</v>
          </cell>
          <cell r="E689" t="str">
            <v>Other Receivables</v>
          </cell>
          <cell r="H689">
            <v>0</v>
          </cell>
          <cell r="I689">
            <v>0</v>
          </cell>
          <cell r="J689">
            <v>0</v>
          </cell>
          <cell r="K689">
            <v>0</v>
          </cell>
          <cell r="L689">
            <v>0</v>
          </cell>
          <cell r="M689">
            <v>0</v>
          </cell>
          <cell r="N689">
            <v>0</v>
          </cell>
          <cell r="AA689">
            <v>25</v>
          </cell>
          <cell r="AC689" t="str">
            <v>A++</v>
          </cell>
          <cell r="AD689">
            <v>0</v>
          </cell>
          <cell r="AE689">
            <v>0</v>
          </cell>
          <cell r="AF689">
            <v>0</v>
          </cell>
          <cell r="AG689">
            <v>0</v>
          </cell>
          <cell r="AH689">
            <v>0.02</v>
          </cell>
          <cell r="AI689">
            <v>0</v>
          </cell>
          <cell r="AL689" t="str">
            <v>A++</v>
          </cell>
          <cell r="AM689">
            <v>0</v>
          </cell>
          <cell r="AN689">
            <v>0</v>
          </cell>
          <cell r="AO689">
            <v>0</v>
          </cell>
          <cell r="AP689">
            <v>0</v>
          </cell>
          <cell r="AQ689">
            <v>0.02</v>
          </cell>
          <cell r="AR689">
            <v>0</v>
          </cell>
        </row>
        <row r="690">
          <cell r="J690" t="str">
            <v xml:space="preserve"> </v>
          </cell>
          <cell r="AA690">
            <v>26</v>
          </cell>
          <cell r="AC690" t="str">
            <v xml:space="preserve">A+ </v>
          </cell>
          <cell r="AD690">
            <v>0</v>
          </cell>
          <cell r="AE690">
            <v>0</v>
          </cell>
          <cell r="AF690">
            <v>0</v>
          </cell>
          <cell r="AG690">
            <v>0</v>
          </cell>
          <cell r="AH690">
            <v>0.04</v>
          </cell>
          <cell r="AI690">
            <v>0</v>
          </cell>
          <cell r="AL690" t="str">
            <v xml:space="preserve">A+ </v>
          </cell>
          <cell r="AM690">
            <v>0</v>
          </cell>
          <cell r="AN690">
            <v>0</v>
          </cell>
          <cell r="AO690">
            <v>0</v>
          </cell>
          <cell r="AP690">
            <v>0</v>
          </cell>
          <cell r="AQ690">
            <v>0.04</v>
          </cell>
          <cell r="AR690">
            <v>0</v>
          </cell>
        </row>
        <row r="691">
          <cell r="B691">
            <v>29</v>
          </cell>
          <cell r="C691" t="str">
            <v>Company Totals (Credit Risk)</v>
          </cell>
          <cell r="H691">
            <v>0</v>
          </cell>
          <cell r="I691">
            <v>0</v>
          </cell>
          <cell r="J691">
            <v>0</v>
          </cell>
          <cell r="K691">
            <v>0</v>
          </cell>
          <cell r="N691">
            <v>0</v>
          </cell>
          <cell r="O691" t="str">
            <v xml:space="preserve"> =(B4)</v>
          </cell>
          <cell r="AA691">
            <v>27</v>
          </cell>
          <cell r="AC691" t="str">
            <v>A</v>
          </cell>
          <cell r="AD691">
            <v>0</v>
          </cell>
          <cell r="AE691">
            <v>0</v>
          </cell>
          <cell r="AF691">
            <v>0</v>
          </cell>
          <cell r="AG691">
            <v>0</v>
          </cell>
          <cell r="AH691">
            <v>0.06</v>
          </cell>
          <cell r="AI691">
            <v>0</v>
          </cell>
          <cell r="AL691" t="str">
            <v>A</v>
          </cell>
          <cell r="AM691">
            <v>0</v>
          </cell>
          <cell r="AN691">
            <v>0</v>
          </cell>
          <cell r="AO691">
            <v>0</v>
          </cell>
          <cell r="AP691">
            <v>0</v>
          </cell>
          <cell r="AQ691">
            <v>0.06</v>
          </cell>
          <cell r="AR691">
            <v>0</v>
          </cell>
        </row>
        <row r="692">
          <cell r="B692">
            <v>30</v>
          </cell>
          <cell r="C692" t="str">
            <v>Company Totals (Investment Risk)</v>
          </cell>
          <cell r="J692">
            <v>0</v>
          </cell>
          <cell r="K692">
            <v>0</v>
          </cell>
          <cell r="N692">
            <v>0</v>
          </cell>
          <cell r="AA692">
            <v>28</v>
          </cell>
          <cell r="AC692" t="str">
            <v>A-</v>
          </cell>
          <cell r="AD692">
            <v>0</v>
          </cell>
          <cell r="AE692">
            <v>0</v>
          </cell>
          <cell r="AF692">
            <v>0</v>
          </cell>
          <cell r="AG692">
            <v>0</v>
          </cell>
          <cell r="AH692">
            <v>0.1</v>
          </cell>
          <cell r="AI692">
            <v>0</v>
          </cell>
          <cell r="AL692" t="str">
            <v>A-</v>
          </cell>
          <cell r="AM692">
            <v>0</v>
          </cell>
          <cell r="AN692">
            <v>0</v>
          </cell>
          <cell r="AO692">
            <v>0</v>
          </cell>
          <cell r="AP692">
            <v>0</v>
          </cell>
          <cell r="AQ692">
            <v>0.1</v>
          </cell>
          <cell r="AR692">
            <v>0</v>
          </cell>
        </row>
        <row r="693">
          <cell r="B693">
            <v>31</v>
          </cell>
          <cell r="C693" t="str">
            <v>Company Totals (Asset Risk)</v>
          </cell>
          <cell r="J693">
            <v>0</v>
          </cell>
          <cell r="K693">
            <v>0</v>
          </cell>
          <cell r="N693">
            <v>0</v>
          </cell>
          <cell r="AA693">
            <v>29</v>
          </cell>
          <cell r="AC693" t="str">
            <v>B++</v>
          </cell>
          <cell r="AD693">
            <v>0</v>
          </cell>
          <cell r="AE693">
            <v>0</v>
          </cell>
          <cell r="AF693">
            <v>0</v>
          </cell>
          <cell r="AG693">
            <v>0</v>
          </cell>
          <cell r="AH693">
            <v>0.15</v>
          </cell>
          <cell r="AI693">
            <v>0</v>
          </cell>
          <cell r="AL693" t="str">
            <v>B++</v>
          </cell>
          <cell r="AM693">
            <v>0</v>
          </cell>
          <cell r="AN693">
            <v>0</v>
          </cell>
          <cell r="AO693">
            <v>0</v>
          </cell>
          <cell r="AP693">
            <v>0</v>
          </cell>
          <cell r="AQ693">
            <v>0.15</v>
          </cell>
          <cell r="AR693">
            <v>0</v>
          </cell>
        </row>
        <row r="694">
          <cell r="C694" t="str">
            <v>Notes:</v>
          </cell>
          <cell r="AA694">
            <v>30</v>
          </cell>
          <cell r="AC694" t="str">
            <v xml:space="preserve">B+ </v>
          </cell>
          <cell r="AD694">
            <v>0</v>
          </cell>
          <cell r="AE694">
            <v>0</v>
          </cell>
          <cell r="AF694">
            <v>0</v>
          </cell>
          <cell r="AG694">
            <v>0</v>
          </cell>
          <cell r="AH694">
            <v>0.2</v>
          </cell>
          <cell r="AI694">
            <v>0</v>
          </cell>
          <cell r="AL694" t="str">
            <v xml:space="preserve">B+ </v>
          </cell>
          <cell r="AM694">
            <v>0</v>
          </cell>
          <cell r="AN694">
            <v>0</v>
          </cell>
          <cell r="AO694">
            <v>0</v>
          </cell>
          <cell r="AP694">
            <v>0</v>
          </cell>
          <cell r="AQ694">
            <v>0.2</v>
          </cell>
          <cell r="AR694">
            <v>0</v>
          </cell>
        </row>
        <row r="695">
          <cell r="C695" t="str">
            <v>(A) - Includes ceded paid, unpaid, IBNR, and unearned premium recoverables.</v>
          </cell>
          <cell r="AA695">
            <v>31</v>
          </cell>
          <cell r="AC695" t="str">
            <v>B</v>
          </cell>
          <cell r="AD695">
            <v>0</v>
          </cell>
          <cell r="AE695">
            <v>0</v>
          </cell>
          <cell r="AF695">
            <v>0</v>
          </cell>
          <cell r="AG695">
            <v>0</v>
          </cell>
          <cell r="AH695">
            <v>0.3</v>
          </cell>
          <cell r="AI695">
            <v>0</v>
          </cell>
          <cell r="AL695" t="str">
            <v>B</v>
          </cell>
          <cell r="AM695">
            <v>0</v>
          </cell>
          <cell r="AN695">
            <v>0</v>
          </cell>
          <cell r="AO695">
            <v>0</v>
          </cell>
          <cell r="AP695">
            <v>0</v>
          </cell>
          <cell r="AQ695">
            <v>0.3</v>
          </cell>
          <cell r="AR695">
            <v>0</v>
          </cell>
        </row>
        <row r="696">
          <cell r="C696" t="str">
            <v>(B) - Excessive reinsurance dependence:</v>
          </cell>
          <cell r="AA696">
            <v>32</v>
          </cell>
          <cell r="AC696" t="str">
            <v>B-</v>
          </cell>
          <cell r="AD696">
            <v>0</v>
          </cell>
          <cell r="AE696">
            <v>0</v>
          </cell>
          <cell r="AF696">
            <v>0</v>
          </cell>
          <cell r="AG696">
            <v>0</v>
          </cell>
          <cell r="AH696">
            <v>0.4</v>
          </cell>
          <cell r="AI696">
            <v>0</v>
          </cell>
          <cell r="AL696" t="str">
            <v>B-</v>
          </cell>
          <cell r="AM696">
            <v>0</v>
          </cell>
          <cell r="AN696">
            <v>0</v>
          </cell>
          <cell r="AO696">
            <v>0</v>
          </cell>
          <cell r="AP696">
            <v>0</v>
          </cell>
          <cell r="AQ696">
            <v>0.4</v>
          </cell>
          <cell r="AR696">
            <v>0</v>
          </cell>
        </row>
        <row r="697">
          <cell r="C697" t="str">
            <v xml:space="preserve">[C] -  To be used for non-consolidated statements or consolidated statements reporting domestic companies(affiliates), not included in the consolidated statement. </v>
          </cell>
          <cell r="AA697">
            <v>33</v>
          </cell>
          <cell r="AC697" t="str">
            <v>&lt;= C++</v>
          </cell>
          <cell r="AD697">
            <v>0</v>
          </cell>
          <cell r="AE697">
            <v>0</v>
          </cell>
          <cell r="AF697">
            <v>0</v>
          </cell>
          <cell r="AG697">
            <v>0</v>
          </cell>
          <cell r="AH697">
            <v>1</v>
          </cell>
          <cell r="AI697">
            <v>0</v>
          </cell>
          <cell r="AL697" t="str">
            <v>&lt;= C++</v>
          </cell>
          <cell r="AM697">
            <v>0</v>
          </cell>
          <cell r="AN697">
            <v>0</v>
          </cell>
          <cell r="AO697">
            <v>0</v>
          </cell>
          <cell r="AP697">
            <v>0</v>
          </cell>
          <cell r="AQ697">
            <v>1</v>
          </cell>
          <cell r="AR697">
            <v>0</v>
          </cell>
        </row>
        <row r="698">
          <cell r="J698" t="str">
            <v>Non-Aff. Reins</v>
          </cell>
          <cell r="AA698">
            <v>34</v>
          </cell>
          <cell r="AC698" t="str">
            <v>Non Rated</v>
          </cell>
          <cell r="AD698">
            <v>0</v>
          </cell>
          <cell r="AE698">
            <v>0</v>
          </cell>
          <cell r="AF698">
            <v>0</v>
          </cell>
          <cell r="AG698">
            <v>0</v>
          </cell>
          <cell r="AH698">
            <v>1</v>
          </cell>
          <cell r="AI698">
            <v>0</v>
          </cell>
          <cell r="AL698" t="str">
            <v>Non Rated</v>
          </cell>
          <cell r="AM698">
            <v>0</v>
          </cell>
          <cell r="AN698">
            <v>0</v>
          </cell>
          <cell r="AO698">
            <v>0</v>
          </cell>
          <cell r="AP698">
            <v>0</v>
          </cell>
          <cell r="AQ698">
            <v>1</v>
          </cell>
          <cell r="AR698">
            <v>0</v>
          </cell>
        </row>
        <row r="699">
          <cell r="J699" t="str">
            <v>Recov./PHS</v>
          </cell>
          <cell r="AA699">
            <v>35</v>
          </cell>
          <cell r="AB699" t="str">
            <v>No Breakout Available</v>
          </cell>
          <cell r="AD699">
            <v>0</v>
          </cell>
          <cell r="AE699">
            <v>0</v>
          </cell>
          <cell r="AF699">
            <v>0</v>
          </cell>
          <cell r="AG699">
            <v>0</v>
          </cell>
          <cell r="AH699">
            <v>0.1</v>
          </cell>
          <cell r="AI699">
            <v>0</v>
          </cell>
          <cell r="AK699" t="str">
            <v>No Breakout Available</v>
          </cell>
          <cell r="AM699">
            <v>0</v>
          </cell>
          <cell r="AN699">
            <v>0</v>
          </cell>
          <cell r="AO699">
            <v>0</v>
          </cell>
          <cell r="AP699">
            <v>0</v>
          </cell>
          <cell r="AQ699">
            <v>0.1</v>
          </cell>
          <cell r="AR699">
            <v>0</v>
          </cell>
        </row>
        <row r="700">
          <cell r="B700">
            <v>32</v>
          </cell>
          <cell r="I700" t="str">
            <v>Company</v>
          </cell>
          <cell r="J700">
            <v>0</v>
          </cell>
          <cell r="AA700">
            <v>36</v>
          </cell>
          <cell r="AC700" t="str">
            <v>Total</v>
          </cell>
          <cell r="AD700">
            <v>0</v>
          </cell>
          <cell r="AE700">
            <v>0</v>
          </cell>
          <cell r="AF700">
            <v>0</v>
          </cell>
          <cell r="AG700">
            <v>0</v>
          </cell>
          <cell r="AH700">
            <v>0</v>
          </cell>
          <cell r="AI700">
            <v>0</v>
          </cell>
          <cell r="AL700" t="str">
            <v>Total</v>
          </cell>
          <cell r="AM700">
            <v>0</v>
          </cell>
          <cell r="AN700">
            <v>0</v>
          </cell>
          <cell r="AO700">
            <v>0</v>
          </cell>
          <cell r="AP700">
            <v>0</v>
          </cell>
          <cell r="AQ700">
            <v>0</v>
          </cell>
          <cell r="AR700">
            <v>0</v>
          </cell>
        </row>
        <row r="701">
          <cell r="B701">
            <v>33</v>
          </cell>
          <cell r="I701" t="str">
            <v>Industry</v>
          </cell>
          <cell r="J701">
            <v>0</v>
          </cell>
        </row>
        <row r="702">
          <cell r="B702">
            <v>34</v>
          </cell>
          <cell r="I702" t="str">
            <v>Excess</v>
          </cell>
          <cell r="J702">
            <v>0</v>
          </cell>
          <cell r="AA702">
            <v>37</v>
          </cell>
          <cell r="AE702" t="str">
            <v>Percentage of recoverables ceded under stress test:</v>
          </cell>
          <cell r="AF702">
            <v>0.4</v>
          </cell>
        </row>
        <row r="703">
          <cell r="B703">
            <v>35</v>
          </cell>
          <cell r="H703" t="str">
            <v>Total Ceded Leverage Ratio</v>
          </cell>
          <cell r="J703">
            <v>0</v>
          </cell>
          <cell r="AA703">
            <v>38</v>
          </cell>
          <cell r="AE703" t="str">
            <v>Amount of recovs ceded under stress test:</v>
          </cell>
          <cell r="AF703">
            <v>0</v>
          </cell>
          <cell r="AG703" t="str">
            <v>analysis type = standard</v>
          </cell>
        </row>
      </sheetData>
      <sheetData sheetId="5">
        <row r="2">
          <cell r="C2" t="str">
            <v>Company Name:</v>
          </cell>
          <cell r="D2" t="str">
            <v>XYZ Sample</v>
          </cell>
          <cell r="K2" t="str">
            <v>Currency:</v>
          </cell>
          <cell r="L2" t="str">
            <v>Euros</v>
          </cell>
          <cell r="T2" t="str">
            <v>Page 5</v>
          </cell>
          <cell r="AD2" t="str">
            <v>Company Name:</v>
          </cell>
          <cell r="AE2" t="str">
            <v>XYZ Sample</v>
          </cell>
          <cell r="AL2" t="str">
            <v>Currency:</v>
          </cell>
          <cell r="AM2" t="str">
            <v>Euros</v>
          </cell>
          <cell r="AT2" t="str">
            <v>Summary Exhibit 5.1</v>
          </cell>
          <cell r="AZ2" t="str">
            <v>Company Name:</v>
          </cell>
          <cell r="BA2" t="str">
            <v>XYZ Sample</v>
          </cell>
          <cell r="BP2" t="str">
            <v>Summary Exhibit 5.2</v>
          </cell>
        </row>
        <row r="3">
          <cell r="C3" t="str">
            <v>AMB Number:</v>
          </cell>
          <cell r="D3" t="str">
            <v>99999</v>
          </cell>
          <cell r="K3" t="str">
            <v>Denomination:</v>
          </cell>
          <cell r="L3" t="str">
            <v>(000)s</v>
          </cell>
          <cell r="AD3" t="str">
            <v>AMB Number:</v>
          </cell>
          <cell r="AE3" t="str">
            <v>99999</v>
          </cell>
          <cell r="AL3" t="str">
            <v>Denomination:</v>
          </cell>
          <cell r="AM3" t="str">
            <v>(000)s</v>
          </cell>
          <cell r="AZ3" t="str">
            <v>AMB Number:</v>
          </cell>
          <cell r="BA3" t="str">
            <v>99999</v>
          </cell>
        </row>
        <row r="4">
          <cell r="C4" t="str">
            <v>Analyst:</v>
          </cell>
          <cell r="D4" t="str">
            <v xml:space="preserve"> </v>
          </cell>
          <cell r="AD4" t="str">
            <v>Analyst:</v>
          </cell>
          <cell r="AE4" t="str">
            <v xml:space="preserve"> </v>
          </cell>
          <cell r="AZ4" t="str">
            <v>Analyst:</v>
          </cell>
          <cell r="BA4" t="str">
            <v xml:space="preserve"> </v>
          </cell>
        </row>
        <row r="5">
          <cell r="C5" t="str">
            <v>volatility = average</v>
          </cell>
          <cell r="J5" t="str">
            <v>NET LOSS AND LAE RESERVE RISK</v>
          </cell>
          <cell r="AD5" t="str">
            <v>volatility = average</v>
          </cell>
          <cell r="AL5" t="str">
            <v>NET LOSS AND LAE RESERVE RISK</v>
          </cell>
          <cell r="AZ5" t="str">
            <v>volatility = average</v>
          </cell>
          <cell r="BH5" t="str">
            <v>NET LOSS AND LAE RESERVE RISK</v>
          </cell>
        </row>
        <row r="6">
          <cell r="C6" t="str">
            <v>analysis type = standard</v>
          </cell>
          <cell r="E6">
            <v>39813</v>
          </cell>
          <cell r="AD6" t="str">
            <v>analysis type = standard</v>
          </cell>
          <cell r="AZ6" t="str">
            <v>analysis type = standard</v>
          </cell>
        </row>
        <row r="9">
          <cell r="D9" t="str">
            <v>(1)</v>
          </cell>
          <cell r="E9" t="str">
            <v>(2)</v>
          </cell>
          <cell r="F9" t="str">
            <v>(3)</v>
          </cell>
          <cell r="G9" t="str">
            <v>(4)</v>
          </cell>
          <cell r="H9" t="str">
            <v>(5)</v>
          </cell>
          <cell r="I9" t="str">
            <v>(6)</v>
          </cell>
          <cell r="J9" t="str">
            <v>(7)</v>
          </cell>
          <cell r="K9" t="str">
            <v>(8)</v>
          </cell>
          <cell r="L9" t="str">
            <v>(9)</v>
          </cell>
          <cell r="M9" t="str">
            <v>(10)</v>
          </cell>
          <cell r="N9" t="str">
            <v>(11)</v>
          </cell>
          <cell r="O9" t="str">
            <v>(12)</v>
          </cell>
          <cell r="P9" t="str">
            <v>(13)</v>
          </cell>
          <cell r="Q9" t="str">
            <v>(14)</v>
          </cell>
          <cell r="R9" t="str">
            <v>(15)</v>
          </cell>
          <cell r="S9" t="str">
            <v>(16)</v>
          </cell>
          <cell r="T9" t="str">
            <v>(17)</v>
          </cell>
        </row>
        <row r="11">
          <cell r="E11" t="str">
            <v>&lt;---------------------------- Carried Reserve ----------------------------&gt;</v>
          </cell>
          <cell r="L11" t="str">
            <v>Adjust-</v>
          </cell>
          <cell r="M11" t="str">
            <v>Final</v>
          </cell>
          <cell r="N11" t="str">
            <v>Total</v>
          </cell>
          <cell r="R11" t="str">
            <v>Final</v>
          </cell>
          <cell r="S11" t="str">
            <v>Adjusted</v>
          </cell>
          <cell r="AE11" t="str">
            <v>Carried Loss &amp; LAE Reserves</v>
          </cell>
          <cell r="AK11" t="str">
            <v>Adjusted Loss &amp; LAE Reserves</v>
          </cell>
          <cell r="AQ11" t="str">
            <v>Adjusted Required Capital</v>
          </cell>
          <cell r="BA11" t="str">
            <v>Selected Deficiency Factors</v>
          </cell>
          <cell r="BG11" t="str">
            <v>Selected Discount Factors</v>
          </cell>
          <cell r="BM11" t="str">
            <v>Selected Capital Factors</v>
          </cell>
        </row>
        <row r="12">
          <cell r="C12" t="str">
            <v>Property / Casualty Business</v>
          </cell>
          <cell r="D12" t="str">
            <v>%</v>
          </cell>
          <cell r="E12" t="str">
            <v>Baseline</v>
          </cell>
          <cell r="F12" t="str">
            <v>Allocated Adjustment</v>
          </cell>
          <cell r="G12" t="str">
            <v>Stress Test Adjustment</v>
          </cell>
          <cell r="H12" t="str">
            <v>Manual Adjustment</v>
          </cell>
          <cell r="I12" t="str">
            <v>Total</v>
          </cell>
          <cell r="J12" t="str">
            <v>Deficiency Factor</v>
          </cell>
          <cell r="K12" t="str">
            <v>Base Discount Factor</v>
          </cell>
          <cell r="L12" t="str">
            <v>ment to Discount Factor</v>
          </cell>
          <cell r="M12" t="str">
            <v>Discount Factor (8)+(9)</v>
          </cell>
          <cell r="N12" t="str">
            <v>Adj. Factor  (7)*(10)</v>
          </cell>
          <cell r="O12" t="str">
            <v>Adjusted Reserves (6)*(11)</v>
          </cell>
          <cell r="P12" t="str">
            <v>Base Capital Factor</v>
          </cell>
          <cell r="Q12" t="str">
            <v>Adjust- ment</v>
          </cell>
          <cell r="R12" t="str">
            <v>Capital Factor (13)+(14)</v>
          </cell>
          <cell r="S12" t="str">
            <v>Required Capital    (12)*(15)</v>
          </cell>
          <cell r="T12" t="str">
            <v>Explanation of Adjustments</v>
          </cell>
          <cell r="AD12" t="str">
            <v>Property / Casualty Business</v>
          </cell>
          <cell r="AE12">
            <v>39813</v>
          </cell>
          <cell r="AF12">
            <v>40178</v>
          </cell>
          <cell r="AG12">
            <v>40543</v>
          </cell>
          <cell r="AH12">
            <v>40908</v>
          </cell>
          <cell r="AI12">
            <v>41274</v>
          </cell>
          <cell r="AK12">
            <v>39813</v>
          </cell>
          <cell r="AL12">
            <v>40178</v>
          </cell>
          <cell r="AM12">
            <v>40543</v>
          </cell>
          <cell r="AN12">
            <v>40908</v>
          </cell>
          <cell r="AO12">
            <v>41274</v>
          </cell>
          <cell r="AQ12">
            <v>39813</v>
          </cell>
          <cell r="AR12">
            <v>40178</v>
          </cell>
          <cell r="AS12">
            <v>40543</v>
          </cell>
          <cell r="AT12">
            <v>40908</v>
          </cell>
          <cell r="AU12">
            <v>41274</v>
          </cell>
          <cell r="AZ12" t="str">
            <v>Property / Casualty Business</v>
          </cell>
          <cell r="BA12">
            <v>39813</v>
          </cell>
          <cell r="BB12">
            <v>40178</v>
          </cell>
          <cell r="BC12">
            <v>40543</v>
          </cell>
          <cell r="BD12">
            <v>40908</v>
          </cell>
          <cell r="BE12">
            <v>41274</v>
          </cell>
          <cell r="BG12">
            <v>39813</v>
          </cell>
          <cell r="BH12">
            <v>40178</v>
          </cell>
          <cell r="BI12">
            <v>40543</v>
          </cell>
          <cell r="BJ12">
            <v>40908</v>
          </cell>
          <cell r="BK12">
            <v>41274</v>
          </cell>
          <cell r="BM12">
            <v>39813</v>
          </cell>
          <cell r="BN12">
            <v>40178</v>
          </cell>
          <cell r="BO12">
            <v>40543</v>
          </cell>
          <cell r="BP12">
            <v>40908</v>
          </cell>
          <cell r="BQ12">
            <v>41274</v>
          </cell>
        </row>
        <row r="13">
          <cell r="B13">
            <v>1</v>
          </cell>
          <cell r="C13" t="str">
            <v>Personal Property</v>
          </cell>
          <cell r="D13">
            <v>0</v>
          </cell>
          <cell r="E13">
            <v>0</v>
          </cell>
          <cell r="F13">
            <v>0</v>
          </cell>
          <cell r="G13">
            <v>0</v>
          </cell>
          <cell r="H13">
            <v>0</v>
          </cell>
          <cell r="I13">
            <v>0</v>
          </cell>
          <cell r="J13">
            <v>1</v>
          </cell>
          <cell r="K13">
            <v>0.93520000000000003</v>
          </cell>
          <cell r="L13">
            <v>0</v>
          </cell>
          <cell r="M13">
            <v>0.93520000000000003</v>
          </cell>
          <cell r="N13">
            <v>0.93520000000000003</v>
          </cell>
          <cell r="O13">
            <v>0</v>
          </cell>
          <cell r="P13">
            <v>0.3739911588490048</v>
          </cell>
          <cell r="Q13">
            <v>0</v>
          </cell>
          <cell r="R13">
            <v>0.3739911588490048</v>
          </cell>
          <cell r="S13">
            <v>0</v>
          </cell>
          <cell r="AC13">
            <v>1</v>
          </cell>
          <cell r="AD13" t="str">
            <v>Personal Property</v>
          </cell>
          <cell r="AE13">
            <v>0</v>
          </cell>
          <cell r="AF13">
            <v>0</v>
          </cell>
          <cell r="AG13">
            <v>0</v>
          </cell>
          <cell r="AH13">
            <v>0</v>
          </cell>
          <cell r="AI13">
            <v>0</v>
          </cell>
          <cell r="AK13">
            <v>0</v>
          </cell>
          <cell r="AL13">
            <v>0</v>
          </cell>
          <cell r="AM13">
            <v>0</v>
          </cell>
          <cell r="AN13">
            <v>0</v>
          </cell>
          <cell r="AO13">
            <v>0</v>
          </cell>
          <cell r="AQ13">
            <v>0</v>
          </cell>
          <cell r="AR13">
            <v>0</v>
          </cell>
          <cell r="AS13">
            <v>0</v>
          </cell>
          <cell r="AT13">
            <v>0</v>
          </cell>
          <cell r="AU13">
            <v>0</v>
          </cell>
          <cell r="AY13">
            <v>1</v>
          </cell>
          <cell r="AZ13" t="str">
            <v>Personal Property</v>
          </cell>
          <cell r="BA13">
            <v>1</v>
          </cell>
          <cell r="BB13">
            <v>1</v>
          </cell>
          <cell r="BC13">
            <v>1</v>
          </cell>
          <cell r="BD13">
            <v>1</v>
          </cell>
          <cell r="BE13">
            <v>1</v>
          </cell>
          <cell r="BG13">
            <v>0.93520000000000003</v>
          </cell>
          <cell r="BH13">
            <v>0.93520000000000003</v>
          </cell>
          <cell r="BI13">
            <v>0.93520000000000003</v>
          </cell>
          <cell r="BJ13">
            <v>0.93520000000000003</v>
          </cell>
          <cell r="BK13">
            <v>0.93520000000000003</v>
          </cell>
          <cell r="BM13">
            <v>0.3739911588490048</v>
          </cell>
          <cell r="BN13">
            <v>0.3739911588490048</v>
          </cell>
          <cell r="BO13">
            <v>0.3739911588490048</v>
          </cell>
          <cell r="BP13">
            <v>0.3739911588490048</v>
          </cell>
          <cell r="BQ13">
            <v>0.3739911588490048</v>
          </cell>
        </row>
        <row r="14">
          <cell r="B14">
            <v>2</v>
          </cell>
          <cell r="C14" t="str">
            <v>Personal Motor</v>
          </cell>
          <cell r="D14">
            <v>0</v>
          </cell>
          <cell r="E14">
            <v>0</v>
          </cell>
          <cell r="F14">
            <v>0</v>
          </cell>
          <cell r="G14">
            <v>0</v>
          </cell>
          <cell r="H14">
            <v>0</v>
          </cell>
          <cell r="I14">
            <v>0</v>
          </cell>
          <cell r="J14">
            <v>1</v>
          </cell>
          <cell r="K14">
            <v>0.92535999999999996</v>
          </cell>
          <cell r="L14">
            <v>0</v>
          </cell>
          <cell r="M14">
            <v>0.92535999999999996</v>
          </cell>
          <cell r="N14">
            <v>0.92535999999999996</v>
          </cell>
          <cell r="O14">
            <v>0</v>
          </cell>
          <cell r="P14">
            <v>0.38252327654137752</v>
          </cell>
          <cell r="Q14">
            <v>0</v>
          </cell>
          <cell r="R14">
            <v>0.38252327654137752</v>
          </cell>
          <cell r="S14">
            <v>0</v>
          </cell>
          <cell r="AC14">
            <v>2</v>
          </cell>
          <cell r="AD14" t="str">
            <v>Personal Motor</v>
          </cell>
          <cell r="AE14">
            <v>0</v>
          </cell>
          <cell r="AF14">
            <v>0</v>
          </cell>
          <cell r="AG14">
            <v>0</v>
          </cell>
          <cell r="AH14">
            <v>0</v>
          </cell>
          <cell r="AI14">
            <v>0</v>
          </cell>
          <cell r="AK14">
            <v>0</v>
          </cell>
          <cell r="AL14">
            <v>0</v>
          </cell>
          <cell r="AM14">
            <v>0</v>
          </cell>
          <cell r="AN14">
            <v>0</v>
          </cell>
          <cell r="AO14">
            <v>0</v>
          </cell>
          <cell r="AQ14">
            <v>0</v>
          </cell>
          <cell r="AR14">
            <v>0</v>
          </cell>
          <cell r="AS14">
            <v>0</v>
          </cell>
          <cell r="AT14">
            <v>0</v>
          </cell>
          <cell r="AU14">
            <v>0</v>
          </cell>
          <cell r="AY14">
            <v>2</v>
          </cell>
          <cell r="AZ14" t="str">
            <v>Personal Motor</v>
          </cell>
          <cell r="BA14">
            <v>1</v>
          </cell>
          <cell r="BB14">
            <v>1</v>
          </cell>
          <cell r="BC14">
            <v>1</v>
          </cell>
          <cell r="BD14">
            <v>1</v>
          </cell>
          <cell r="BE14">
            <v>1</v>
          </cell>
          <cell r="BG14">
            <v>0.92535999999999996</v>
          </cell>
          <cell r="BH14">
            <v>0.92535999999999996</v>
          </cell>
          <cell r="BI14">
            <v>0.92535999999999996</v>
          </cell>
          <cell r="BJ14">
            <v>0.92535999999999996</v>
          </cell>
          <cell r="BK14">
            <v>0.92535999999999996</v>
          </cell>
          <cell r="BM14">
            <v>0.38252327654137752</v>
          </cell>
          <cell r="BN14">
            <v>0.38252327654137752</v>
          </cell>
          <cell r="BO14">
            <v>0.38252327654137752</v>
          </cell>
          <cell r="BP14">
            <v>0.38252327654137752</v>
          </cell>
          <cell r="BQ14">
            <v>0.38252327654137752</v>
          </cell>
        </row>
        <row r="15">
          <cell r="B15">
            <v>3</v>
          </cell>
          <cell r="C15" t="str">
            <v>Commercial Motor</v>
          </cell>
          <cell r="D15">
            <v>0</v>
          </cell>
          <cell r="E15">
            <v>0</v>
          </cell>
          <cell r="F15">
            <v>0</v>
          </cell>
          <cell r="G15">
            <v>0</v>
          </cell>
          <cell r="H15">
            <v>0</v>
          </cell>
          <cell r="I15">
            <v>0</v>
          </cell>
          <cell r="J15">
            <v>1</v>
          </cell>
          <cell r="K15">
            <v>0.91293999999999997</v>
          </cell>
          <cell r="L15">
            <v>0</v>
          </cell>
          <cell r="M15">
            <v>0.91293999999999997</v>
          </cell>
          <cell r="N15">
            <v>0.91293999999999997</v>
          </cell>
          <cell r="O15">
            <v>0</v>
          </cell>
          <cell r="P15">
            <v>0.38693700665531644</v>
          </cell>
          <cell r="Q15">
            <v>0</v>
          </cell>
          <cell r="R15">
            <v>0.38693700665531644</v>
          </cell>
          <cell r="S15">
            <v>0</v>
          </cell>
          <cell r="AC15">
            <v>3</v>
          </cell>
          <cell r="AD15" t="str">
            <v>Commercial Motor</v>
          </cell>
          <cell r="AE15">
            <v>0</v>
          </cell>
          <cell r="AF15">
            <v>0</v>
          </cell>
          <cell r="AG15">
            <v>0</v>
          </cell>
          <cell r="AH15">
            <v>0</v>
          </cell>
          <cell r="AI15">
            <v>0</v>
          </cell>
          <cell r="AK15">
            <v>0</v>
          </cell>
          <cell r="AL15">
            <v>0</v>
          </cell>
          <cell r="AM15">
            <v>0</v>
          </cell>
          <cell r="AN15">
            <v>0</v>
          </cell>
          <cell r="AO15">
            <v>0</v>
          </cell>
          <cell r="AQ15">
            <v>0</v>
          </cell>
          <cell r="AR15">
            <v>0</v>
          </cell>
          <cell r="AS15">
            <v>0</v>
          </cell>
          <cell r="AT15">
            <v>0</v>
          </cell>
          <cell r="AU15">
            <v>0</v>
          </cell>
          <cell r="AY15">
            <v>3</v>
          </cell>
          <cell r="AZ15" t="str">
            <v>Commercial Motor</v>
          </cell>
          <cell r="BA15">
            <v>1</v>
          </cell>
          <cell r="BB15">
            <v>1</v>
          </cell>
          <cell r="BC15">
            <v>1</v>
          </cell>
          <cell r="BD15">
            <v>1</v>
          </cell>
          <cell r="BE15">
            <v>1</v>
          </cell>
          <cell r="BG15">
            <v>0.91293999999999997</v>
          </cell>
          <cell r="BH15">
            <v>0.91293999999999997</v>
          </cell>
          <cell r="BI15">
            <v>0.91293999999999997</v>
          </cell>
          <cell r="BJ15">
            <v>0.91293999999999997</v>
          </cell>
          <cell r="BK15">
            <v>0.91293999999999997</v>
          </cell>
          <cell r="BM15">
            <v>0.38693700665531644</v>
          </cell>
          <cell r="BN15">
            <v>0.38693700665531644</v>
          </cell>
          <cell r="BO15">
            <v>0.38693700665531644</v>
          </cell>
          <cell r="BP15">
            <v>0.38693700665531644</v>
          </cell>
          <cell r="BQ15">
            <v>0.38693700665531644</v>
          </cell>
        </row>
        <row r="16">
          <cell r="B16">
            <v>4</v>
          </cell>
          <cell r="C16" t="str">
            <v>Occupational Accident</v>
          </cell>
          <cell r="D16">
            <v>0</v>
          </cell>
          <cell r="E16">
            <v>0</v>
          </cell>
          <cell r="F16">
            <v>0</v>
          </cell>
          <cell r="G16">
            <v>0</v>
          </cell>
          <cell r="H16">
            <v>0</v>
          </cell>
          <cell r="I16">
            <v>0</v>
          </cell>
          <cell r="J16">
            <v>1</v>
          </cell>
          <cell r="K16">
            <v>0.78388999999999998</v>
          </cell>
          <cell r="L16">
            <v>0</v>
          </cell>
          <cell r="M16">
            <v>0.78388999999999998</v>
          </cell>
          <cell r="N16">
            <v>0.78388999999999998</v>
          </cell>
          <cell r="O16">
            <v>0</v>
          </cell>
          <cell r="P16">
            <v>0.38059377703801622</v>
          </cell>
          <cell r="Q16">
            <v>0</v>
          </cell>
          <cell r="R16">
            <v>0.38059377703801622</v>
          </cell>
          <cell r="S16">
            <v>0</v>
          </cell>
          <cell r="AC16">
            <v>4</v>
          </cell>
          <cell r="AD16" t="str">
            <v>Occupational Accident</v>
          </cell>
          <cell r="AE16">
            <v>0</v>
          </cell>
          <cell r="AF16">
            <v>0</v>
          </cell>
          <cell r="AG16">
            <v>0</v>
          </cell>
          <cell r="AH16">
            <v>0</v>
          </cell>
          <cell r="AI16">
            <v>0</v>
          </cell>
          <cell r="AK16">
            <v>0</v>
          </cell>
          <cell r="AL16">
            <v>0</v>
          </cell>
          <cell r="AM16">
            <v>0</v>
          </cell>
          <cell r="AN16">
            <v>0</v>
          </cell>
          <cell r="AO16">
            <v>0</v>
          </cell>
          <cell r="AQ16">
            <v>0</v>
          </cell>
          <cell r="AR16">
            <v>0</v>
          </cell>
          <cell r="AS16">
            <v>0</v>
          </cell>
          <cell r="AT16">
            <v>0</v>
          </cell>
          <cell r="AU16">
            <v>0</v>
          </cell>
          <cell r="AY16">
            <v>4</v>
          </cell>
          <cell r="AZ16" t="str">
            <v>Occupational Accident</v>
          </cell>
          <cell r="BA16">
            <v>1</v>
          </cell>
          <cell r="BB16">
            <v>1</v>
          </cell>
          <cell r="BC16">
            <v>1</v>
          </cell>
          <cell r="BD16">
            <v>1</v>
          </cell>
          <cell r="BE16">
            <v>1</v>
          </cell>
          <cell r="BG16">
            <v>0.78388999999999998</v>
          </cell>
          <cell r="BH16">
            <v>0.78388999999999998</v>
          </cell>
          <cell r="BI16">
            <v>0.78388999999999998</v>
          </cell>
          <cell r="BJ16">
            <v>0.78388999999999998</v>
          </cell>
          <cell r="BK16">
            <v>0.78388999999999998</v>
          </cell>
          <cell r="BM16">
            <v>0.38059377703801622</v>
          </cell>
          <cell r="BN16">
            <v>0.38059377703801622</v>
          </cell>
          <cell r="BO16">
            <v>0.38059377703801622</v>
          </cell>
          <cell r="BP16">
            <v>0.38059377703801622</v>
          </cell>
          <cell r="BQ16">
            <v>0.38059377703801622</v>
          </cell>
        </row>
        <row r="17">
          <cell r="B17">
            <v>5</v>
          </cell>
          <cell r="C17" t="str">
            <v>Comm'l Multi Peril</v>
          </cell>
          <cell r="D17">
            <v>0</v>
          </cell>
          <cell r="E17">
            <v>0</v>
          </cell>
          <cell r="F17">
            <v>0</v>
          </cell>
          <cell r="G17">
            <v>0</v>
          </cell>
          <cell r="H17">
            <v>0</v>
          </cell>
          <cell r="I17">
            <v>0</v>
          </cell>
          <cell r="J17">
            <v>1</v>
          </cell>
          <cell r="K17">
            <v>0.86258999999999997</v>
          </cell>
          <cell r="L17">
            <v>0</v>
          </cell>
          <cell r="M17">
            <v>0.86258999999999997</v>
          </cell>
          <cell r="N17">
            <v>0.86258999999999997</v>
          </cell>
          <cell r="O17">
            <v>0</v>
          </cell>
          <cell r="P17">
            <v>0.40730211226875418</v>
          </cell>
          <cell r="Q17">
            <v>0</v>
          </cell>
          <cell r="R17">
            <v>0.40730211226875418</v>
          </cell>
          <cell r="S17">
            <v>0</v>
          </cell>
          <cell r="AC17">
            <v>5</v>
          </cell>
          <cell r="AD17" t="str">
            <v>Comm'l Multi Peril</v>
          </cell>
          <cell r="AE17">
            <v>0</v>
          </cell>
          <cell r="AF17">
            <v>0</v>
          </cell>
          <cell r="AG17">
            <v>0</v>
          </cell>
          <cell r="AH17">
            <v>0</v>
          </cell>
          <cell r="AI17">
            <v>0</v>
          </cell>
          <cell r="AK17">
            <v>0</v>
          </cell>
          <cell r="AL17">
            <v>0</v>
          </cell>
          <cell r="AM17">
            <v>0</v>
          </cell>
          <cell r="AN17">
            <v>0</v>
          </cell>
          <cell r="AO17">
            <v>0</v>
          </cell>
          <cell r="AQ17">
            <v>0</v>
          </cell>
          <cell r="AR17">
            <v>0</v>
          </cell>
          <cell r="AS17">
            <v>0</v>
          </cell>
          <cell r="AT17">
            <v>0</v>
          </cell>
          <cell r="AU17">
            <v>0</v>
          </cell>
          <cell r="AY17">
            <v>5</v>
          </cell>
          <cell r="AZ17" t="str">
            <v>Comm'l Multi Peril</v>
          </cell>
          <cell r="BA17">
            <v>1</v>
          </cell>
          <cell r="BB17">
            <v>1</v>
          </cell>
          <cell r="BC17">
            <v>1</v>
          </cell>
          <cell r="BD17">
            <v>1</v>
          </cell>
          <cell r="BE17">
            <v>1</v>
          </cell>
          <cell r="BG17">
            <v>0.86258999999999997</v>
          </cell>
          <cell r="BH17">
            <v>0.86258999999999997</v>
          </cell>
          <cell r="BI17">
            <v>0.86258999999999997</v>
          </cell>
          <cell r="BJ17">
            <v>0.86258999999999997</v>
          </cell>
          <cell r="BK17">
            <v>0.86258999999999997</v>
          </cell>
          <cell r="BM17">
            <v>0.40730211226875418</v>
          </cell>
          <cell r="BN17">
            <v>0.40730211226875418</v>
          </cell>
          <cell r="BO17">
            <v>0.40730211226875418</v>
          </cell>
          <cell r="BP17">
            <v>0.40730211226875418</v>
          </cell>
          <cell r="BQ17">
            <v>0.40730211226875418</v>
          </cell>
        </row>
        <row r="18">
          <cell r="B18">
            <v>6</v>
          </cell>
          <cell r="C18" t="str">
            <v>Med Mal (Occ)</v>
          </cell>
          <cell r="D18">
            <v>0</v>
          </cell>
          <cell r="E18">
            <v>0</v>
          </cell>
          <cell r="F18">
            <v>0</v>
          </cell>
          <cell r="G18">
            <v>0</v>
          </cell>
          <cell r="H18">
            <v>0</v>
          </cell>
          <cell r="I18">
            <v>0</v>
          </cell>
          <cell r="J18">
            <v>1</v>
          </cell>
          <cell r="K18">
            <v>0.87587000000000004</v>
          </cell>
          <cell r="L18">
            <v>0</v>
          </cell>
          <cell r="M18">
            <v>0.87587000000000004</v>
          </cell>
          <cell r="N18">
            <v>0.87587000000000004</v>
          </cell>
          <cell r="O18">
            <v>0</v>
          </cell>
          <cell r="P18">
            <v>0.50051553099692692</v>
          </cell>
          <cell r="Q18">
            <v>0</v>
          </cell>
          <cell r="R18">
            <v>0.50051553099692692</v>
          </cell>
          <cell r="S18">
            <v>0</v>
          </cell>
          <cell r="AC18">
            <v>6</v>
          </cell>
          <cell r="AD18" t="str">
            <v>Med Mal (Occ)</v>
          </cell>
          <cell r="AE18">
            <v>0</v>
          </cell>
          <cell r="AF18">
            <v>0</v>
          </cell>
          <cell r="AG18">
            <v>0</v>
          </cell>
          <cell r="AH18">
            <v>0</v>
          </cell>
          <cell r="AI18">
            <v>0</v>
          </cell>
          <cell r="AK18">
            <v>0</v>
          </cell>
          <cell r="AL18">
            <v>0</v>
          </cell>
          <cell r="AM18">
            <v>0</v>
          </cell>
          <cell r="AN18">
            <v>0</v>
          </cell>
          <cell r="AO18">
            <v>0</v>
          </cell>
          <cell r="AQ18">
            <v>0</v>
          </cell>
          <cell r="AR18">
            <v>0</v>
          </cell>
          <cell r="AS18">
            <v>0</v>
          </cell>
          <cell r="AT18">
            <v>0</v>
          </cell>
          <cell r="AU18">
            <v>0</v>
          </cell>
          <cell r="AY18">
            <v>6</v>
          </cell>
          <cell r="AZ18" t="str">
            <v>Med Mal (Occ)</v>
          </cell>
          <cell r="BA18">
            <v>1</v>
          </cell>
          <cell r="BB18">
            <v>1</v>
          </cell>
          <cell r="BC18">
            <v>1</v>
          </cell>
          <cell r="BD18">
            <v>1</v>
          </cell>
          <cell r="BE18">
            <v>1</v>
          </cell>
          <cell r="BG18">
            <v>0.87587000000000004</v>
          </cell>
          <cell r="BH18">
            <v>0.87587000000000004</v>
          </cell>
          <cell r="BI18">
            <v>0.87587000000000004</v>
          </cell>
          <cell r="BJ18">
            <v>0.87587000000000004</v>
          </cell>
          <cell r="BK18">
            <v>0.87587000000000004</v>
          </cell>
          <cell r="BM18">
            <v>0.50051553099692692</v>
          </cell>
          <cell r="BN18">
            <v>0.50051553099692692</v>
          </cell>
          <cell r="BO18">
            <v>0.50051553099692692</v>
          </cell>
          <cell r="BP18">
            <v>0.50051553099692692</v>
          </cell>
          <cell r="BQ18">
            <v>0.50051553099692692</v>
          </cell>
        </row>
        <row r="19">
          <cell r="B19">
            <v>7</v>
          </cell>
          <cell r="C19" t="str">
            <v>Med Mal (C/M)</v>
          </cell>
          <cell r="D19">
            <v>0</v>
          </cell>
          <cell r="E19">
            <v>0</v>
          </cell>
          <cell r="F19">
            <v>0</v>
          </cell>
          <cell r="G19">
            <v>0</v>
          </cell>
          <cell r="H19">
            <v>0</v>
          </cell>
          <cell r="I19">
            <v>0</v>
          </cell>
          <cell r="J19">
            <v>1</v>
          </cell>
          <cell r="K19">
            <v>0.89036999999999999</v>
          </cell>
          <cell r="L19">
            <v>0</v>
          </cell>
          <cell r="M19">
            <v>0.89036999999999999</v>
          </cell>
          <cell r="N19">
            <v>0.89036999999999999</v>
          </cell>
          <cell r="O19">
            <v>0</v>
          </cell>
          <cell r="P19">
            <v>0.4393171254601847</v>
          </cell>
          <cell r="Q19">
            <v>0</v>
          </cell>
          <cell r="R19">
            <v>0.4393171254601847</v>
          </cell>
          <cell r="S19">
            <v>0</v>
          </cell>
          <cell r="AC19">
            <v>7</v>
          </cell>
          <cell r="AD19" t="str">
            <v>Med Mal (C/M)</v>
          </cell>
          <cell r="AE19">
            <v>0</v>
          </cell>
          <cell r="AF19">
            <v>0</v>
          </cell>
          <cell r="AG19">
            <v>0</v>
          </cell>
          <cell r="AH19">
            <v>0</v>
          </cell>
          <cell r="AI19">
            <v>0</v>
          </cell>
          <cell r="AK19">
            <v>0</v>
          </cell>
          <cell r="AL19">
            <v>0</v>
          </cell>
          <cell r="AM19">
            <v>0</v>
          </cell>
          <cell r="AN19">
            <v>0</v>
          </cell>
          <cell r="AO19">
            <v>0</v>
          </cell>
          <cell r="AQ19">
            <v>0</v>
          </cell>
          <cell r="AR19">
            <v>0</v>
          </cell>
          <cell r="AS19">
            <v>0</v>
          </cell>
          <cell r="AT19">
            <v>0</v>
          </cell>
          <cell r="AU19">
            <v>0</v>
          </cell>
          <cell r="AY19">
            <v>7</v>
          </cell>
          <cell r="AZ19" t="str">
            <v>Med Mal (C/M)</v>
          </cell>
          <cell r="BA19">
            <v>1</v>
          </cell>
          <cell r="BB19">
            <v>1</v>
          </cell>
          <cell r="BC19">
            <v>1</v>
          </cell>
          <cell r="BD19">
            <v>1</v>
          </cell>
          <cell r="BE19">
            <v>1</v>
          </cell>
          <cell r="BG19">
            <v>0.89036999999999999</v>
          </cell>
          <cell r="BH19">
            <v>0.89036999999999999</v>
          </cell>
          <cell r="BI19">
            <v>0.89036999999999999</v>
          </cell>
          <cell r="BJ19">
            <v>0.89036999999999999</v>
          </cell>
          <cell r="BK19">
            <v>0.89036999999999999</v>
          </cell>
          <cell r="BM19">
            <v>0.4393171254601847</v>
          </cell>
          <cell r="BN19">
            <v>0.4393171254601847</v>
          </cell>
          <cell r="BO19">
            <v>0.4393171254601847</v>
          </cell>
          <cell r="BP19">
            <v>0.4393171254601847</v>
          </cell>
          <cell r="BQ19">
            <v>0.4393171254601847</v>
          </cell>
        </row>
        <row r="20">
          <cell r="B20">
            <v>8</v>
          </cell>
          <cell r="C20" t="str">
            <v>Special Liab (Ocean, Air, B&amp;M)</v>
          </cell>
          <cell r="D20">
            <v>0</v>
          </cell>
          <cell r="E20">
            <v>0</v>
          </cell>
          <cell r="F20">
            <v>0</v>
          </cell>
          <cell r="G20">
            <v>0</v>
          </cell>
          <cell r="H20">
            <v>0</v>
          </cell>
          <cell r="I20">
            <v>0</v>
          </cell>
          <cell r="J20">
            <v>1</v>
          </cell>
          <cell r="K20">
            <v>0.89819000000000004</v>
          </cell>
          <cell r="L20">
            <v>0</v>
          </cell>
          <cell r="M20">
            <v>0.89819000000000004</v>
          </cell>
          <cell r="N20">
            <v>0.89819000000000004</v>
          </cell>
          <cell r="O20">
            <v>0</v>
          </cell>
          <cell r="P20">
            <v>0.45522000782978411</v>
          </cell>
          <cell r="Q20">
            <v>0</v>
          </cell>
          <cell r="R20">
            <v>0.45522000782978411</v>
          </cell>
          <cell r="S20">
            <v>0</v>
          </cell>
          <cell r="AC20">
            <v>8</v>
          </cell>
          <cell r="AD20" t="str">
            <v>Special Liab (Ocean, Air, B&amp;M)</v>
          </cell>
          <cell r="AE20">
            <v>0</v>
          </cell>
          <cell r="AF20">
            <v>0</v>
          </cell>
          <cell r="AG20">
            <v>0</v>
          </cell>
          <cell r="AH20">
            <v>0</v>
          </cell>
          <cell r="AI20">
            <v>0</v>
          </cell>
          <cell r="AK20">
            <v>0</v>
          </cell>
          <cell r="AL20">
            <v>0</v>
          </cell>
          <cell r="AM20">
            <v>0</v>
          </cell>
          <cell r="AN20">
            <v>0</v>
          </cell>
          <cell r="AO20">
            <v>0</v>
          </cell>
          <cell r="AQ20">
            <v>0</v>
          </cell>
          <cell r="AR20">
            <v>0</v>
          </cell>
          <cell r="AS20">
            <v>0</v>
          </cell>
          <cell r="AT20">
            <v>0</v>
          </cell>
          <cell r="AU20">
            <v>0</v>
          </cell>
          <cell r="AY20">
            <v>8</v>
          </cell>
          <cell r="AZ20" t="str">
            <v>Special Liab (Ocean, Air, B&amp;M)</v>
          </cell>
          <cell r="BA20">
            <v>1</v>
          </cell>
          <cell r="BB20">
            <v>1</v>
          </cell>
          <cell r="BC20">
            <v>1</v>
          </cell>
          <cell r="BD20">
            <v>1</v>
          </cell>
          <cell r="BE20">
            <v>1</v>
          </cell>
          <cell r="BG20">
            <v>0.89819000000000004</v>
          </cell>
          <cell r="BH20">
            <v>0.89819000000000004</v>
          </cell>
          <cell r="BI20">
            <v>0.89819000000000004</v>
          </cell>
          <cell r="BJ20">
            <v>0.89819000000000004</v>
          </cell>
          <cell r="BK20">
            <v>0.89819000000000004</v>
          </cell>
          <cell r="BM20">
            <v>0.45522000782978411</v>
          </cell>
          <cell r="BN20">
            <v>0.45522000782978411</v>
          </cell>
          <cell r="BO20">
            <v>0.45522000782978411</v>
          </cell>
          <cell r="BP20">
            <v>0.45522000782978411</v>
          </cell>
          <cell r="BQ20">
            <v>0.45522000782978411</v>
          </cell>
        </row>
        <row r="21">
          <cell r="B21">
            <v>9</v>
          </cell>
          <cell r="C21" t="str">
            <v>Other Liab (Occ)</v>
          </cell>
          <cell r="D21">
            <v>0</v>
          </cell>
          <cell r="E21">
            <v>0</v>
          </cell>
          <cell r="F21">
            <v>0</v>
          </cell>
          <cell r="G21">
            <v>0</v>
          </cell>
          <cell r="H21">
            <v>0</v>
          </cell>
          <cell r="I21">
            <v>0</v>
          </cell>
          <cell r="J21">
            <v>1</v>
          </cell>
          <cell r="K21">
            <v>0.80081999999999998</v>
          </cell>
          <cell r="L21">
            <v>0</v>
          </cell>
          <cell r="M21">
            <v>0.80081999999999998</v>
          </cell>
          <cell r="N21">
            <v>0.80081999999999998</v>
          </cell>
          <cell r="O21">
            <v>0</v>
          </cell>
          <cell r="P21">
            <v>0.46865041178749506</v>
          </cell>
          <cell r="Q21">
            <v>0</v>
          </cell>
          <cell r="R21">
            <v>0.46865041178749506</v>
          </cell>
          <cell r="S21">
            <v>0</v>
          </cell>
          <cell r="AC21">
            <v>9</v>
          </cell>
          <cell r="AD21" t="str">
            <v>Other Liab (Occ)</v>
          </cell>
          <cell r="AE21">
            <v>0</v>
          </cell>
          <cell r="AF21">
            <v>0</v>
          </cell>
          <cell r="AG21">
            <v>0</v>
          </cell>
          <cell r="AH21">
            <v>0</v>
          </cell>
          <cell r="AI21">
            <v>0</v>
          </cell>
          <cell r="AK21">
            <v>0</v>
          </cell>
          <cell r="AL21">
            <v>0</v>
          </cell>
          <cell r="AM21">
            <v>0</v>
          </cell>
          <cell r="AN21">
            <v>0</v>
          </cell>
          <cell r="AO21">
            <v>0</v>
          </cell>
          <cell r="AQ21">
            <v>0</v>
          </cell>
          <cell r="AR21">
            <v>0</v>
          </cell>
          <cell r="AS21">
            <v>0</v>
          </cell>
          <cell r="AT21">
            <v>0</v>
          </cell>
          <cell r="AU21">
            <v>0</v>
          </cell>
          <cell r="AY21">
            <v>9</v>
          </cell>
          <cell r="AZ21" t="str">
            <v>Other Liab (Occ)</v>
          </cell>
          <cell r="BA21">
            <v>1</v>
          </cell>
          <cell r="BB21">
            <v>1</v>
          </cell>
          <cell r="BC21">
            <v>1</v>
          </cell>
          <cell r="BD21">
            <v>1</v>
          </cell>
          <cell r="BE21">
            <v>1</v>
          </cell>
          <cell r="BG21">
            <v>0.80081999999999998</v>
          </cell>
          <cell r="BH21">
            <v>0.80081999999999998</v>
          </cell>
          <cell r="BI21">
            <v>0.80081999999999998</v>
          </cell>
          <cell r="BJ21">
            <v>0.80081999999999998</v>
          </cell>
          <cell r="BK21">
            <v>0.80081999999999998</v>
          </cell>
          <cell r="BM21">
            <v>0.46865041178749506</v>
          </cell>
          <cell r="BN21">
            <v>0.46865041178749506</v>
          </cell>
          <cell r="BO21">
            <v>0.46865041178749506</v>
          </cell>
          <cell r="BP21">
            <v>0.46865041178749506</v>
          </cell>
          <cell r="BQ21">
            <v>0.46865041178749506</v>
          </cell>
        </row>
        <row r="22">
          <cell r="B22">
            <v>10</v>
          </cell>
          <cell r="C22" t="str">
            <v>Other Liab (C/M)</v>
          </cell>
          <cell r="D22">
            <v>0</v>
          </cell>
          <cell r="E22">
            <v>0</v>
          </cell>
          <cell r="F22">
            <v>0</v>
          </cell>
          <cell r="G22">
            <v>0</v>
          </cell>
          <cell r="H22">
            <v>0</v>
          </cell>
          <cell r="I22">
            <v>0</v>
          </cell>
          <cell r="J22">
            <v>1</v>
          </cell>
          <cell r="K22">
            <v>0.86785000000000001</v>
          </cell>
          <cell r="L22">
            <v>0</v>
          </cell>
          <cell r="M22">
            <v>0.86785000000000001</v>
          </cell>
          <cell r="N22">
            <v>0.86785000000000001</v>
          </cell>
          <cell r="O22">
            <v>0</v>
          </cell>
          <cell r="P22">
            <v>0.42749414333023639</v>
          </cell>
          <cell r="Q22">
            <v>0</v>
          </cell>
          <cell r="R22">
            <v>0.42749414333023639</v>
          </cell>
          <cell r="S22">
            <v>0</v>
          </cell>
          <cell r="AC22">
            <v>10</v>
          </cell>
          <cell r="AD22" t="str">
            <v>Other Liab (C/M)</v>
          </cell>
          <cell r="AE22">
            <v>0</v>
          </cell>
          <cell r="AF22">
            <v>0</v>
          </cell>
          <cell r="AG22">
            <v>0</v>
          </cell>
          <cell r="AH22">
            <v>0</v>
          </cell>
          <cell r="AI22">
            <v>0</v>
          </cell>
          <cell r="AK22">
            <v>0</v>
          </cell>
          <cell r="AL22">
            <v>0</v>
          </cell>
          <cell r="AM22">
            <v>0</v>
          </cell>
          <cell r="AN22">
            <v>0</v>
          </cell>
          <cell r="AO22">
            <v>0</v>
          </cell>
          <cell r="AQ22">
            <v>0</v>
          </cell>
          <cell r="AR22">
            <v>0</v>
          </cell>
          <cell r="AS22">
            <v>0</v>
          </cell>
          <cell r="AT22">
            <v>0</v>
          </cell>
          <cell r="AU22">
            <v>0</v>
          </cell>
          <cell r="AY22">
            <v>10</v>
          </cell>
          <cell r="AZ22" t="str">
            <v>Other Liab (C/M)</v>
          </cell>
          <cell r="BA22">
            <v>1</v>
          </cell>
          <cell r="BB22">
            <v>1</v>
          </cell>
          <cell r="BC22">
            <v>1</v>
          </cell>
          <cell r="BD22">
            <v>1</v>
          </cell>
          <cell r="BE22">
            <v>1</v>
          </cell>
          <cell r="BG22">
            <v>0.86785000000000001</v>
          </cell>
          <cell r="BH22">
            <v>0.86785000000000001</v>
          </cell>
          <cell r="BI22">
            <v>0.86785000000000001</v>
          </cell>
          <cell r="BJ22">
            <v>0.86785000000000001</v>
          </cell>
          <cell r="BK22">
            <v>0.86785000000000001</v>
          </cell>
          <cell r="BM22">
            <v>0.42749414333023639</v>
          </cell>
          <cell r="BN22">
            <v>0.42749414333023639</v>
          </cell>
          <cell r="BO22">
            <v>0.42749414333023639</v>
          </cell>
          <cell r="BP22">
            <v>0.42749414333023639</v>
          </cell>
          <cell r="BQ22">
            <v>0.42749414333023639</v>
          </cell>
        </row>
        <row r="23">
          <cell r="B23">
            <v>11</v>
          </cell>
          <cell r="C23" t="str">
            <v>Prod Liab (Occ)</v>
          </cell>
          <cell r="D23">
            <v>0</v>
          </cell>
          <cell r="E23">
            <v>0</v>
          </cell>
          <cell r="F23">
            <v>0</v>
          </cell>
          <cell r="G23">
            <v>0</v>
          </cell>
          <cell r="H23">
            <v>0</v>
          </cell>
          <cell r="I23">
            <v>0</v>
          </cell>
          <cell r="J23">
            <v>1</v>
          </cell>
          <cell r="K23">
            <v>0.83508000000000004</v>
          </cell>
          <cell r="L23">
            <v>0</v>
          </cell>
          <cell r="M23">
            <v>0.83508000000000004</v>
          </cell>
          <cell r="N23">
            <v>0.83508000000000004</v>
          </cell>
          <cell r="O23">
            <v>0</v>
          </cell>
          <cell r="P23">
            <v>0.49477191014942112</v>
          </cell>
          <cell r="Q23">
            <v>0</v>
          </cell>
          <cell r="R23">
            <v>0.49477191014942112</v>
          </cell>
          <cell r="S23">
            <v>0</v>
          </cell>
          <cell r="AC23">
            <v>11</v>
          </cell>
          <cell r="AD23" t="str">
            <v>Prod Liab (Occ)</v>
          </cell>
          <cell r="AE23">
            <v>0</v>
          </cell>
          <cell r="AF23">
            <v>0</v>
          </cell>
          <cell r="AG23">
            <v>0</v>
          </cell>
          <cell r="AH23">
            <v>0</v>
          </cell>
          <cell r="AI23">
            <v>0</v>
          </cell>
          <cell r="AK23">
            <v>0</v>
          </cell>
          <cell r="AL23">
            <v>0</v>
          </cell>
          <cell r="AM23">
            <v>0</v>
          </cell>
          <cell r="AN23">
            <v>0</v>
          </cell>
          <cell r="AO23">
            <v>0</v>
          </cell>
          <cell r="AQ23">
            <v>0</v>
          </cell>
          <cell r="AR23">
            <v>0</v>
          </cell>
          <cell r="AS23">
            <v>0</v>
          </cell>
          <cell r="AT23">
            <v>0</v>
          </cell>
          <cell r="AU23">
            <v>0</v>
          </cell>
          <cell r="AY23">
            <v>11</v>
          </cell>
          <cell r="AZ23" t="str">
            <v>Prod Liab (Occ)</v>
          </cell>
          <cell r="BA23">
            <v>1</v>
          </cell>
          <cell r="BB23">
            <v>1</v>
          </cell>
          <cell r="BC23">
            <v>1</v>
          </cell>
          <cell r="BD23">
            <v>1</v>
          </cell>
          <cell r="BE23">
            <v>1</v>
          </cell>
          <cell r="BG23">
            <v>0.83508000000000004</v>
          </cell>
          <cell r="BH23">
            <v>0.83508000000000004</v>
          </cell>
          <cell r="BI23">
            <v>0.83508000000000004</v>
          </cell>
          <cell r="BJ23">
            <v>0.83508000000000004</v>
          </cell>
          <cell r="BK23">
            <v>0.83508000000000004</v>
          </cell>
          <cell r="BM23">
            <v>0.49477191014942112</v>
          </cell>
          <cell r="BN23">
            <v>0.49477191014942112</v>
          </cell>
          <cell r="BO23">
            <v>0.49477191014942112</v>
          </cell>
          <cell r="BP23">
            <v>0.49477191014942112</v>
          </cell>
          <cell r="BQ23">
            <v>0.49477191014942112</v>
          </cell>
        </row>
        <row r="24">
          <cell r="B24">
            <v>12</v>
          </cell>
          <cell r="C24" t="str">
            <v>Prod Liab (C/M)</v>
          </cell>
          <cell r="D24">
            <v>0</v>
          </cell>
          <cell r="E24">
            <v>0</v>
          </cell>
          <cell r="F24">
            <v>0</v>
          </cell>
          <cell r="G24">
            <v>0</v>
          </cell>
          <cell r="H24">
            <v>0</v>
          </cell>
          <cell r="I24">
            <v>0</v>
          </cell>
          <cell r="J24">
            <v>1</v>
          </cell>
          <cell r="K24">
            <v>0.87821000000000005</v>
          </cell>
          <cell r="L24">
            <v>0</v>
          </cell>
          <cell r="M24">
            <v>0.87821000000000005</v>
          </cell>
          <cell r="N24">
            <v>0.87821000000000005</v>
          </cell>
          <cell r="O24">
            <v>0</v>
          </cell>
          <cell r="P24">
            <v>0.42993000739479614</v>
          </cell>
          <cell r="Q24">
            <v>0</v>
          </cell>
          <cell r="R24">
            <v>0.42993000739479614</v>
          </cell>
          <cell r="S24">
            <v>0</v>
          </cell>
          <cell r="AC24">
            <v>12</v>
          </cell>
          <cell r="AD24" t="str">
            <v>Prod Liab (C/M)</v>
          </cell>
          <cell r="AE24">
            <v>0</v>
          </cell>
          <cell r="AF24">
            <v>0</v>
          </cell>
          <cell r="AG24">
            <v>0</v>
          </cell>
          <cell r="AH24">
            <v>0</v>
          </cell>
          <cell r="AI24">
            <v>0</v>
          </cell>
          <cell r="AK24">
            <v>0</v>
          </cell>
          <cell r="AL24">
            <v>0</v>
          </cell>
          <cell r="AM24">
            <v>0</v>
          </cell>
          <cell r="AN24">
            <v>0</v>
          </cell>
          <cell r="AO24">
            <v>0</v>
          </cell>
          <cell r="AQ24">
            <v>0</v>
          </cell>
          <cell r="AR24">
            <v>0</v>
          </cell>
          <cell r="AS24">
            <v>0</v>
          </cell>
          <cell r="AT24">
            <v>0</v>
          </cell>
          <cell r="AU24">
            <v>0</v>
          </cell>
          <cell r="AY24">
            <v>12</v>
          </cell>
          <cell r="AZ24" t="str">
            <v>Prod Liab (C/M)</v>
          </cell>
          <cell r="BA24">
            <v>1</v>
          </cell>
          <cell r="BB24">
            <v>1</v>
          </cell>
          <cell r="BC24">
            <v>1</v>
          </cell>
          <cell r="BD24">
            <v>1</v>
          </cell>
          <cell r="BE24">
            <v>1</v>
          </cell>
          <cell r="BG24">
            <v>0.87821000000000005</v>
          </cell>
          <cell r="BH24">
            <v>0.87821000000000005</v>
          </cell>
          <cell r="BI24">
            <v>0.87821000000000005</v>
          </cell>
          <cell r="BJ24">
            <v>0.87821000000000005</v>
          </cell>
          <cell r="BK24">
            <v>0.87821000000000005</v>
          </cell>
          <cell r="BM24">
            <v>0.42993000739479614</v>
          </cell>
          <cell r="BN24">
            <v>0.42993000739479614</v>
          </cell>
          <cell r="BO24">
            <v>0.42993000739479614</v>
          </cell>
          <cell r="BP24">
            <v>0.42993000739479614</v>
          </cell>
          <cell r="BQ24">
            <v>0.42993000739479614</v>
          </cell>
        </row>
        <row r="25">
          <cell r="B25">
            <v>13</v>
          </cell>
          <cell r="C25" t="str">
            <v>Commercial Property</v>
          </cell>
          <cell r="D25">
            <v>0</v>
          </cell>
          <cell r="E25">
            <v>0</v>
          </cell>
          <cell r="F25">
            <v>0</v>
          </cell>
          <cell r="G25">
            <v>0</v>
          </cell>
          <cell r="H25">
            <v>0</v>
          </cell>
          <cell r="I25">
            <v>0</v>
          </cell>
          <cell r="J25">
            <v>1</v>
          </cell>
          <cell r="K25">
            <v>0.96499999999999997</v>
          </cell>
          <cell r="L25">
            <v>0</v>
          </cell>
          <cell r="M25">
            <v>0.96499999999999997</v>
          </cell>
          <cell r="N25">
            <v>0.96499999999999997</v>
          </cell>
          <cell r="O25">
            <v>0</v>
          </cell>
          <cell r="P25">
            <v>0.44712720769058789</v>
          </cell>
          <cell r="Q25">
            <v>0</v>
          </cell>
          <cell r="R25">
            <v>0.44712720769058789</v>
          </cell>
          <cell r="S25">
            <v>0</v>
          </cell>
          <cell r="AC25">
            <v>13</v>
          </cell>
          <cell r="AD25" t="str">
            <v>Commercial Property</v>
          </cell>
          <cell r="AE25">
            <v>0</v>
          </cell>
          <cell r="AF25">
            <v>0</v>
          </cell>
          <cell r="AG25">
            <v>0</v>
          </cell>
          <cell r="AH25">
            <v>0</v>
          </cell>
          <cell r="AI25">
            <v>0</v>
          </cell>
          <cell r="AK25">
            <v>0</v>
          </cell>
          <cell r="AL25">
            <v>0</v>
          </cell>
          <cell r="AM25">
            <v>0</v>
          </cell>
          <cell r="AN25">
            <v>0</v>
          </cell>
          <cell r="AO25">
            <v>0</v>
          </cell>
          <cell r="AQ25">
            <v>0</v>
          </cell>
          <cell r="AR25">
            <v>0</v>
          </cell>
          <cell r="AS25">
            <v>0</v>
          </cell>
          <cell r="AT25">
            <v>0</v>
          </cell>
          <cell r="AU25">
            <v>0</v>
          </cell>
          <cell r="AY25">
            <v>13</v>
          </cell>
          <cell r="AZ25" t="str">
            <v>Commercial Property</v>
          </cell>
          <cell r="BA25">
            <v>1</v>
          </cell>
          <cell r="BB25">
            <v>1</v>
          </cell>
          <cell r="BC25">
            <v>1</v>
          </cell>
          <cell r="BD25">
            <v>1</v>
          </cell>
          <cell r="BE25">
            <v>1</v>
          </cell>
          <cell r="BG25">
            <v>0.96499999999999997</v>
          </cell>
          <cell r="BH25">
            <v>0.96499999999999997</v>
          </cell>
          <cell r="BI25">
            <v>0.96499999999999997</v>
          </cell>
          <cell r="BJ25">
            <v>0.96499999999999997</v>
          </cell>
          <cell r="BK25">
            <v>0.96499999999999997</v>
          </cell>
          <cell r="BM25">
            <v>0.44712720769058789</v>
          </cell>
          <cell r="BN25">
            <v>0.44712720769058789</v>
          </cell>
          <cell r="BO25">
            <v>0.44712720769058789</v>
          </cell>
          <cell r="BP25">
            <v>0.44712720769058789</v>
          </cell>
          <cell r="BQ25">
            <v>0.44712720769058789</v>
          </cell>
        </row>
        <row r="26">
          <cell r="B26">
            <v>14</v>
          </cell>
          <cell r="C26" t="str">
            <v>Motor Phys Damage</v>
          </cell>
          <cell r="D26">
            <v>0</v>
          </cell>
          <cell r="E26">
            <v>0</v>
          </cell>
          <cell r="F26">
            <v>0</v>
          </cell>
          <cell r="G26">
            <v>0</v>
          </cell>
          <cell r="H26">
            <v>0</v>
          </cell>
          <cell r="I26">
            <v>0</v>
          </cell>
          <cell r="J26">
            <v>1</v>
          </cell>
          <cell r="K26">
            <v>0.97499999999999998</v>
          </cell>
          <cell r="L26">
            <v>0</v>
          </cell>
          <cell r="M26">
            <v>0.97499999999999998</v>
          </cell>
          <cell r="N26">
            <v>0.97499999999999998</v>
          </cell>
          <cell r="O26">
            <v>0</v>
          </cell>
          <cell r="P26">
            <v>0.44712720769058789</v>
          </cell>
          <cell r="Q26">
            <v>0</v>
          </cell>
          <cell r="R26">
            <v>0.44712720769058789</v>
          </cell>
          <cell r="S26">
            <v>0</v>
          </cell>
          <cell r="AC26">
            <v>14</v>
          </cell>
          <cell r="AD26" t="str">
            <v>Motor Phys Damage</v>
          </cell>
          <cell r="AE26">
            <v>0</v>
          </cell>
          <cell r="AF26">
            <v>0</v>
          </cell>
          <cell r="AG26">
            <v>0</v>
          </cell>
          <cell r="AH26">
            <v>0</v>
          </cell>
          <cell r="AI26">
            <v>0</v>
          </cell>
          <cell r="AK26">
            <v>0</v>
          </cell>
          <cell r="AL26">
            <v>0</v>
          </cell>
          <cell r="AM26">
            <v>0</v>
          </cell>
          <cell r="AN26">
            <v>0</v>
          </cell>
          <cell r="AO26">
            <v>0</v>
          </cell>
          <cell r="AQ26">
            <v>0</v>
          </cell>
          <cell r="AR26">
            <v>0</v>
          </cell>
          <cell r="AS26">
            <v>0</v>
          </cell>
          <cell r="AT26">
            <v>0</v>
          </cell>
          <cell r="AU26">
            <v>0</v>
          </cell>
          <cell r="AY26">
            <v>14</v>
          </cell>
          <cell r="AZ26" t="str">
            <v>Motor Phys Damage</v>
          </cell>
          <cell r="BA26">
            <v>1</v>
          </cell>
          <cell r="BB26">
            <v>1</v>
          </cell>
          <cell r="BC26">
            <v>1</v>
          </cell>
          <cell r="BD26">
            <v>1</v>
          </cell>
          <cell r="BE26">
            <v>1</v>
          </cell>
          <cell r="BG26">
            <v>0.97499999999999998</v>
          </cell>
          <cell r="BH26">
            <v>0.97499999999999998</v>
          </cell>
          <cell r="BI26">
            <v>0.97499999999999998</v>
          </cell>
          <cell r="BJ26">
            <v>0.97499999999999998</v>
          </cell>
          <cell r="BK26">
            <v>0.97499999999999998</v>
          </cell>
          <cell r="BM26">
            <v>0.44712720769058789</v>
          </cell>
          <cell r="BN26">
            <v>0.44712720769058789</v>
          </cell>
          <cell r="BO26">
            <v>0.44712720769058789</v>
          </cell>
          <cell r="BP26">
            <v>0.44712720769058789</v>
          </cell>
          <cell r="BQ26">
            <v>0.44712720769058789</v>
          </cell>
        </row>
        <row r="27">
          <cell r="B27">
            <v>15</v>
          </cell>
          <cell r="C27" t="str">
            <v>Fid &amp; Sur /Fin. Guar</v>
          </cell>
          <cell r="D27">
            <v>0</v>
          </cell>
          <cell r="E27">
            <v>0</v>
          </cell>
          <cell r="F27">
            <v>0</v>
          </cell>
          <cell r="G27">
            <v>0</v>
          </cell>
          <cell r="H27">
            <v>0</v>
          </cell>
          <cell r="I27">
            <v>0</v>
          </cell>
          <cell r="J27">
            <v>1</v>
          </cell>
          <cell r="K27">
            <v>0.94599999999999995</v>
          </cell>
          <cell r="L27">
            <v>0</v>
          </cell>
          <cell r="M27">
            <v>0.94599999999999995</v>
          </cell>
          <cell r="N27">
            <v>0.94599999999999995</v>
          </cell>
          <cell r="O27">
            <v>0</v>
          </cell>
          <cell r="P27">
            <v>0.44712720769058789</v>
          </cell>
          <cell r="Q27">
            <v>0</v>
          </cell>
          <cell r="R27">
            <v>0.44712720769058789</v>
          </cell>
          <cell r="S27">
            <v>0</v>
          </cell>
          <cell r="AC27">
            <v>15</v>
          </cell>
          <cell r="AD27" t="str">
            <v>Fid &amp; Sur /Fin. Guar</v>
          </cell>
          <cell r="AE27">
            <v>0</v>
          </cell>
          <cell r="AF27">
            <v>0</v>
          </cell>
          <cell r="AG27">
            <v>0</v>
          </cell>
          <cell r="AH27">
            <v>0</v>
          </cell>
          <cell r="AI27">
            <v>0</v>
          </cell>
          <cell r="AK27">
            <v>0</v>
          </cell>
          <cell r="AL27">
            <v>0</v>
          </cell>
          <cell r="AM27">
            <v>0</v>
          </cell>
          <cell r="AN27">
            <v>0</v>
          </cell>
          <cell r="AO27">
            <v>0</v>
          </cell>
          <cell r="AQ27">
            <v>0</v>
          </cell>
          <cell r="AR27">
            <v>0</v>
          </cell>
          <cell r="AS27">
            <v>0</v>
          </cell>
          <cell r="AT27">
            <v>0</v>
          </cell>
          <cell r="AU27">
            <v>0</v>
          </cell>
          <cell r="AY27">
            <v>15</v>
          </cell>
          <cell r="AZ27" t="str">
            <v>Fid &amp; Sur /Fin. Guar</v>
          </cell>
          <cell r="BA27">
            <v>1</v>
          </cell>
          <cell r="BB27">
            <v>1</v>
          </cell>
          <cell r="BC27">
            <v>1</v>
          </cell>
          <cell r="BD27">
            <v>1</v>
          </cell>
          <cell r="BE27">
            <v>1</v>
          </cell>
          <cell r="BG27">
            <v>0.94599999999999995</v>
          </cell>
          <cell r="BH27">
            <v>0.94599999999999995</v>
          </cell>
          <cell r="BI27">
            <v>0.94599999999999995</v>
          </cell>
          <cell r="BJ27">
            <v>0.94599999999999995</v>
          </cell>
          <cell r="BK27">
            <v>0.94599999999999995</v>
          </cell>
          <cell r="BM27">
            <v>0.44712720769058789</v>
          </cell>
          <cell r="BN27">
            <v>0.44712720769058789</v>
          </cell>
          <cell r="BO27">
            <v>0.44712720769058789</v>
          </cell>
          <cell r="BP27">
            <v>0.44712720769058789</v>
          </cell>
          <cell r="BQ27">
            <v>0.44712720769058789</v>
          </cell>
        </row>
        <row r="28">
          <cell r="B28">
            <v>16</v>
          </cell>
          <cell r="C28" t="str">
            <v>X/S Property (Reinsurance)</v>
          </cell>
          <cell r="D28">
            <v>0</v>
          </cell>
          <cell r="E28">
            <v>0</v>
          </cell>
          <cell r="F28">
            <v>0</v>
          </cell>
          <cell r="G28">
            <v>0</v>
          </cell>
          <cell r="H28">
            <v>0</v>
          </cell>
          <cell r="I28">
            <v>0</v>
          </cell>
          <cell r="J28">
            <v>1</v>
          </cell>
          <cell r="K28">
            <v>0.88966000000000001</v>
          </cell>
          <cell r="L28">
            <v>0</v>
          </cell>
          <cell r="M28">
            <v>0.88966000000000001</v>
          </cell>
          <cell r="N28">
            <v>0.88966000000000001</v>
          </cell>
          <cell r="O28">
            <v>0</v>
          </cell>
          <cell r="P28">
            <v>0.48444761667920849</v>
          </cell>
          <cell r="Q28">
            <v>0</v>
          </cell>
          <cell r="R28">
            <v>0.48444761667920849</v>
          </cell>
          <cell r="S28">
            <v>0</v>
          </cell>
          <cell r="AC28">
            <v>16</v>
          </cell>
          <cell r="AD28" t="str">
            <v>X/S Property (Reinsurance)</v>
          </cell>
          <cell r="AE28">
            <v>0</v>
          </cell>
          <cell r="AF28">
            <v>0</v>
          </cell>
          <cell r="AG28">
            <v>0</v>
          </cell>
          <cell r="AH28">
            <v>0</v>
          </cell>
          <cell r="AI28">
            <v>0</v>
          </cell>
          <cell r="AK28">
            <v>0</v>
          </cell>
          <cell r="AL28">
            <v>0</v>
          </cell>
          <cell r="AM28">
            <v>0</v>
          </cell>
          <cell r="AN28">
            <v>0</v>
          </cell>
          <cell r="AO28">
            <v>0</v>
          </cell>
          <cell r="AQ28">
            <v>0</v>
          </cell>
          <cell r="AR28">
            <v>0</v>
          </cell>
          <cell r="AS28">
            <v>0</v>
          </cell>
          <cell r="AT28">
            <v>0</v>
          </cell>
          <cell r="AU28">
            <v>0</v>
          </cell>
          <cell r="AY28">
            <v>16</v>
          </cell>
          <cell r="AZ28" t="str">
            <v>X/S Property (Reinsurance)</v>
          </cell>
          <cell r="BA28">
            <v>1</v>
          </cell>
          <cell r="BB28">
            <v>1</v>
          </cell>
          <cell r="BC28">
            <v>1</v>
          </cell>
          <cell r="BD28">
            <v>1</v>
          </cell>
          <cell r="BE28">
            <v>1</v>
          </cell>
          <cell r="BG28">
            <v>0.88966000000000001</v>
          </cell>
          <cell r="BH28">
            <v>0.88966000000000001</v>
          </cell>
          <cell r="BI28">
            <v>0.88966000000000001</v>
          </cell>
          <cell r="BJ28">
            <v>0.88966000000000001</v>
          </cell>
          <cell r="BK28">
            <v>0.88966000000000001</v>
          </cell>
          <cell r="BM28">
            <v>0.48444761667920849</v>
          </cell>
          <cell r="BN28">
            <v>0.48444761667920849</v>
          </cell>
          <cell r="BO28">
            <v>0.48444761667920849</v>
          </cell>
          <cell r="BP28">
            <v>0.48444761667920849</v>
          </cell>
          <cell r="BQ28">
            <v>0.48444761667920849</v>
          </cell>
        </row>
        <row r="29">
          <cell r="B29">
            <v>17</v>
          </cell>
          <cell r="C29" t="str">
            <v>X/S Casualty (Reinsurance)</v>
          </cell>
          <cell r="D29">
            <v>0</v>
          </cell>
          <cell r="E29">
            <v>0</v>
          </cell>
          <cell r="F29">
            <v>0</v>
          </cell>
          <cell r="G29">
            <v>0</v>
          </cell>
          <cell r="H29">
            <v>0</v>
          </cell>
          <cell r="I29">
            <v>0</v>
          </cell>
          <cell r="J29">
            <v>1</v>
          </cell>
          <cell r="K29">
            <v>0.79842999999999997</v>
          </cell>
          <cell r="L29">
            <v>0</v>
          </cell>
          <cell r="M29">
            <v>0.79842999999999997</v>
          </cell>
          <cell r="N29">
            <v>0.79842999999999997</v>
          </cell>
          <cell r="O29">
            <v>0</v>
          </cell>
          <cell r="P29">
            <v>0.54775111649935904</v>
          </cell>
          <cell r="Q29">
            <v>0</v>
          </cell>
          <cell r="R29">
            <v>0.54775111649935904</v>
          </cell>
          <cell r="S29">
            <v>0</v>
          </cell>
          <cell r="AC29">
            <v>17</v>
          </cell>
          <cell r="AD29" t="str">
            <v>X/S Casualty (Reinsurance)</v>
          </cell>
          <cell r="AE29">
            <v>0</v>
          </cell>
          <cell r="AF29">
            <v>0</v>
          </cell>
          <cell r="AG29">
            <v>0</v>
          </cell>
          <cell r="AH29">
            <v>0</v>
          </cell>
          <cell r="AI29">
            <v>0</v>
          </cell>
          <cell r="AK29">
            <v>0</v>
          </cell>
          <cell r="AL29">
            <v>0</v>
          </cell>
          <cell r="AM29">
            <v>0</v>
          </cell>
          <cell r="AN29">
            <v>0</v>
          </cell>
          <cell r="AO29">
            <v>0</v>
          </cell>
          <cell r="AQ29">
            <v>0</v>
          </cell>
          <cell r="AR29">
            <v>0</v>
          </cell>
          <cell r="AS29">
            <v>0</v>
          </cell>
          <cell r="AT29">
            <v>0</v>
          </cell>
          <cell r="AU29">
            <v>0</v>
          </cell>
          <cell r="AY29">
            <v>17</v>
          </cell>
          <cell r="AZ29" t="str">
            <v>X/S Casualty (Reinsurance)</v>
          </cell>
          <cell r="BA29">
            <v>1</v>
          </cell>
          <cell r="BB29">
            <v>1</v>
          </cell>
          <cell r="BC29">
            <v>1</v>
          </cell>
          <cell r="BD29">
            <v>1</v>
          </cell>
          <cell r="BE29">
            <v>1</v>
          </cell>
          <cell r="BG29">
            <v>0.79842999999999997</v>
          </cell>
          <cell r="BH29">
            <v>0.79842999999999997</v>
          </cell>
          <cell r="BI29">
            <v>0.79842999999999997</v>
          </cell>
          <cell r="BJ29">
            <v>0.79842999999999997</v>
          </cell>
          <cell r="BK29">
            <v>0.79842999999999997</v>
          </cell>
          <cell r="BM29">
            <v>0.54775111649935904</v>
          </cell>
          <cell r="BN29">
            <v>0.54775111649935904</v>
          </cell>
          <cell r="BO29">
            <v>0.54775111649935904</v>
          </cell>
          <cell r="BP29">
            <v>0.54775111649935904</v>
          </cell>
          <cell r="BQ29">
            <v>0.54775111649935904</v>
          </cell>
        </row>
        <row r="30">
          <cell r="B30">
            <v>18</v>
          </cell>
          <cell r="C30" t="str">
            <v>Other P/C</v>
          </cell>
          <cell r="D30">
            <v>0</v>
          </cell>
          <cell r="E30">
            <v>0</v>
          </cell>
          <cell r="F30">
            <v>0</v>
          </cell>
          <cell r="G30">
            <v>0</v>
          </cell>
          <cell r="H30">
            <v>0</v>
          </cell>
          <cell r="I30">
            <v>0</v>
          </cell>
          <cell r="J30">
            <v>1</v>
          </cell>
          <cell r="K30">
            <v>0.9</v>
          </cell>
          <cell r="L30">
            <v>0</v>
          </cell>
          <cell r="M30">
            <v>0.9</v>
          </cell>
          <cell r="N30">
            <v>0.9</v>
          </cell>
          <cell r="O30">
            <v>0</v>
          </cell>
          <cell r="P30">
            <v>0.33534540576794092</v>
          </cell>
          <cell r="Q30">
            <v>0</v>
          </cell>
          <cell r="R30">
            <v>0.33534540576794092</v>
          </cell>
          <cell r="S30">
            <v>0</v>
          </cell>
          <cell r="AC30">
            <v>18</v>
          </cell>
          <cell r="AD30" t="str">
            <v>Other P/C</v>
          </cell>
          <cell r="AE30">
            <v>0</v>
          </cell>
          <cell r="AF30">
            <v>0</v>
          </cell>
          <cell r="AG30">
            <v>0</v>
          </cell>
          <cell r="AH30">
            <v>0</v>
          </cell>
          <cell r="AI30">
            <v>0</v>
          </cell>
          <cell r="AK30">
            <v>0</v>
          </cell>
          <cell r="AL30">
            <v>0</v>
          </cell>
          <cell r="AM30">
            <v>0</v>
          </cell>
          <cell r="AN30">
            <v>0</v>
          </cell>
          <cell r="AO30">
            <v>0</v>
          </cell>
          <cell r="AQ30">
            <v>0</v>
          </cell>
          <cell r="AR30">
            <v>0</v>
          </cell>
          <cell r="AS30">
            <v>0</v>
          </cell>
          <cell r="AT30">
            <v>0</v>
          </cell>
          <cell r="AU30">
            <v>0</v>
          </cell>
          <cell r="AY30">
            <v>18</v>
          </cell>
          <cell r="AZ30" t="str">
            <v>Other P/C</v>
          </cell>
          <cell r="BA30">
            <v>1</v>
          </cell>
          <cell r="BB30">
            <v>1</v>
          </cell>
          <cell r="BC30">
            <v>1</v>
          </cell>
          <cell r="BD30">
            <v>1</v>
          </cell>
          <cell r="BE30">
            <v>1</v>
          </cell>
          <cell r="BG30">
            <v>0.9</v>
          </cell>
          <cell r="BH30">
            <v>0.9</v>
          </cell>
          <cell r="BI30">
            <v>0.9</v>
          </cell>
          <cell r="BJ30">
            <v>0.9</v>
          </cell>
          <cell r="BK30">
            <v>0.9</v>
          </cell>
          <cell r="BM30">
            <v>0.33534540576794092</v>
          </cell>
          <cell r="BN30">
            <v>0.33534540576794092</v>
          </cell>
          <cell r="BO30">
            <v>0.33534540576794092</v>
          </cell>
          <cell r="BP30">
            <v>0.33534540576794092</v>
          </cell>
          <cell r="BQ30">
            <v>0.33534540576794092</v>
          </cell>
        </row>
        <row r="31">
          <cell r="B31">
            <v>19</v>
          </cell>
          <cell r="C31" t="str">
            <v>Other P/C</v>
          </cell>
          <cell r="D31">
            <v>0</v>
          </cell>
          <cell r="E31">
            <v>0</v>
          </cell>
          <cell r="F31">
            <v>0</v>
          </cell>
          <cell r="G31">
            <v>0</v>
          </cell>
          <cell r="H31">
            <v>0</v>
          </cell>
          <cell r="I31">
            <v>0</v>
          </cell>
          <cell r="J31">
            <v>1</v>
          </cell>
          <cell r="K31">
            <v>0.9</v>
          </cell>
          <cell r="L31">
            <v>0</v>
          </cell>
          <cell r="M31">
            <v>0.9</v>
          </cell>
          <cell r="N31">
            <v>0.9</v>
          </cell>
          <cell r="O31">
            <v>0</v>
          </cell>
          <cell r="P31">
            <v>0.33534540576794092</v>
          </cell>
          <cell r="Q31">
            <v>0</v>
          </cell>
          <cell r="R31">
            <v>0.33534540576794092</v>
          </cell>
          <cell r="S31">
            <v>0</v>
          </cell>
          <cell r="AC31">
            <v>19</v>
          </cell>
          <cell r="AD31" t="str">
            <v>Other P/C</v>
          </cell>
          <cell r="AE31">
            <v>0</v>
          </cell>
          <cell r="AF31">
            <v>0</v>
          </cell>
          <cell r="AG31">
            <v>0</v>
          </cell>
          <cell r="AH31">
            <v>0</v>
          </cell>
          <cell r="AI31">
            <v>0</v>
          </cell>
          <cell r="AK31">
            <v>0</v>
          </cell>
          <cell r="AL31">
            <v>0</v>
          </cell>
          <cell r="AM31">
            <v>0</v>
          </cell>
          <cell r="AN31">
            <v>0</v>
          </cell>
          <cell r="AO31">
            <v>0</v>
          </cell>
          <cell r="AQ31">
            <v>0</v>
          </cell>
          <cell r="AR31">
            <v>0</v>
          </cell>
          <cell r="AS31">
            <v>0</v>
          </cell>
          <cell r="AT31">
            <v>0</v>
          </cell>
          <cell r="AU31">
            <v>0</v>
          </cell>
          <cell r="AY31">
            <v>19</v>
          </cell>
          <cell r="AZ31" t="str">
            <v>Other P/C</v>
          </cell>
          <cell r="BA31">
            <v>1</v>
          </cell>
          <cell r="BB31">
            <v>1</v>
          </cell>
          <cell r="BC31">
            <v>1</v>
          </cell>
          <cell r="BD31">
            <v>1</v>
          </cell>
          <cell r="BE31">
            <v>1</v>
          </cell>
          <cell r="BG31">
            <v>0.9</v>
          </cell>
          <cell r="BH31">
            <v>0.9</v>
          </cell>
          <cell r="BI31">
            <v>0.9</v>
          </cell>
          <cell r="BJ31">
            <v>0.9</v>
          </cell>
          <cell r="BK31">
            <v>0.9</v>
          </cell>
          <cell r="BM31">
            <v>0.33534540576794092</v>
          </cell>
          <cell r="BN31">
            <v>0.33534540576794092</v>
          </cell>
          <cell r="BO31">
            <v>0.33534540576794092</v>
          </cell>
          <cell r="BP31">
            <v>0.33534540576794092</v>
          </cell>
          <cell r="BQ31">
            <v>0.33534540576794092</v>
          </cell>
        </row>
        <row r="32">
          <cell r="B32">
            <v>20</v>
          </cell>
          <cell r="C32" t="str">
            <v>Sub-Total</v>
          </cell>
          <cell r="D32">
            <v>0</v>
          </cell>
          <cell r="E32">
            <v>0</v>
          </cell>
          <cell r="F32">
            <v>0</v>
          </cell>
          <cell r="G32">
            <v>0</v>
          </cell>
          <cell r="H32">
            <v>0</v>
          </cell>
          <cell r="I32">
            <v>0</v>
          </cell>
          <cell r="J32">
            <v>1</v>
          </cell>
          <cell r="K32">
            <v>1</v>
          </cell>
          <cell r="M32">
            <v>1</v>
          </cell>
          <cell r="N32">
            <v>1</v>
          </cell>
          <cell r="O32">
            <v>0</v>
          </cell>
          <cell r="P32">
            <v>1</v>
          </cell>
          <cell r="R32">
            <v>0</v>
          </cell>
          <cell r="S32">
            <v>0</v>
          </cell>
          <cell r="AC32">
            <v>20</v>
          </cell>
          <cell r="AD32" t="str">
            <v>Sub-Total</v>
          </cell>
          <cell r="AE32">
            <v>0</v>
          </cell>
          <cell r="AF32">
            <v>0</v>
          </cell>
          <cell r="AG32">
            <v>0</v>
          </cell>
          <cell r="AH32">
            <v>0</v>
          </cell>
          <cell r="AI32">
            <v>0</v>
          </cell>
          <cell r="AK32">
            <v>0</v>
          </cell>
          <cell r="AL32">
            <v>0</v>
          </cell>
          <cell r="AM32">
            <v>0</v>
          </cell>
          <cell r="AN32">
            <v>0</v>
          </cell>
          <cell r="AO32">
            <v>0</v>
          </cell>
          <cell r="AQ32">
            <v>0</v>
          </cell>
          <cell r="AR32">
            <v>0</v>
          </cell>
          <cell r="AS32">
            <v>0</v>
          </cell>
          <cell r="AT32">
            <v>0</v>
          </cell>
          <cell r="AU32">
            <v>0</v>
          </cell>
          <cell r="AY32">
            <v>20</v>
          </cell>
          <cell r="AZ32" t="str">
            <v>Sub-Total</v>
          </cell>
          <cell r="BA32">
            <v>1</v>
          </cell>
          <cell r="BB32">
            <v>1</v>
          </cell>
          <cell r="BC32">
            <v>1</v>
          </cell>
          <cell r="BD32">
            <v>1</v>
          </cell>
          <cell r="BE32">
            <v>1</v>
          </cell>
          <cell r="BG32">
            <v>1</v>
          </cell>
          <cell r="BH32">
            <v>1</v>
          </cell>
          <cell r="BI32">
            <v>1</v>
          </cell>
          <cell r="BJ32">
            <v>1</v>
          </cell>
          <cell r="BK32">
            <v>1</v>
          </cell>
          <cell r="BM32">
            <v>0</v>
          </cell>
          <cell r="BN32">
            <v>0</v>
          </cell>
          <cell r="BO32">
            <v>0</v>
          </cell>
          <cell r="BP32">
            <v>0</v>
          </cell>
          <cell r="BQ32">
            <v>0</v>
          </cell>
        </row>
        <row r="34">
          <cell r="B34">
            <v>21</v>
          </cell>
          <cell r="F34" t="str">
            <v>Percent of net pml added to reserves for stress:</v>
          </cell>
          <cell r="G34">
            <v>0.4</v>
          </cell>
          <cell r="AC34">
            <v>21</v>
          </cell>
          <cell r="AD34" t="str">
            <v>Percent of net pml added to reserves for stress:</v>
          </cell>
          <cell r="AK34">
            <v>0.4</v>
          </cell>
          <cell r="AL34">
            <v>0.4</v>
          </cell>
          <cell r="AM34">
            <v>0.4</v>
          </cell>
          <cell r="AN34">
            <v>0.4</v>
          </cell>
          <cell r="AO34">
            <v>0.4</v>
          </cell>
          <cell r="AY34">
            <v>21</v>
          </cell>
        </row>
        <row r="38">
          <cell r="D38" t="str">
            <v>(1)</v>
          </cell>
          <cell r="E38" t="str">
            <v>(2)</v>
          </cell>
          <cell r="F38" t="str">
            <v>(3)</v>
          </cell>
          <cell r="G38" t="str">
            <v>(4)</v>
          </cell>
          <cell r="H38" t="str">
            <v>(5)</v>
          </cell>
          <cell r="I38" t="str">
            <v>(6)</v>
          </cell>
          <cell r="J38" t="str">
            <v>(7)</v>
          </cell>
          <cell r="K38" t="str">
            <v>(8)</v>
          </cell>
          <cell r="L38" t="str">
            <v>(9)</v>
          </cell>
          <cell r="M38" t="str">
            <v>(10)</v>
          </cell>
          <cell r="N38" t="str">
            <v>(11)</v>
          </cell>
          <cell r="O38" t="str">
            <v>(12)</v>
          </cell>
          <cell r="P38" t="str">
            <v>(13)</v>
          </cell>
          <cell r="Q38" t="str">
            <v>(14)</v>
          </cell>
          <cell r="R38" t="str">
            <v>(15)</v>
          </cell>
          <cell r="S38" t="str">
            <v>(16)</v>
          </cell>
          <cell r="T38" t="str">
            <v>(17)</v>
          </cell>
        </row>
        <row r="40">
          <cell r="E40" t="str">
            <v>&lt;---------------------------- Carried Reserve ----------------------------&gt;</v>
          </cell>
          <cell r="L40" t="str">
            <v>Adjust-</v>
          </cell>
          <cell r="M40" t="str">
            <v>Final</v>
          </cell>
          <cell r="N40" t="str">
            <v>Total</v>
          </cell>
          <cell r="R40" t="str">
            <v>Final</v>
          </cell>
          <cell r="S40" t="str">
            <v>Adjusted</v>
          </cell>
          <cell r="AE40" t="str">
            <v>Carried Loss &amp; LAE Reserves</v>
          </cell>
          <cell r="AK40" t="str">
            <v>Adjusted Loss &amp; LAE Reserves</v>
          </cell>
          <cell r="AQ40" t="str">
            <v>Adjusted Required Capital</v>
          </cell>
          <cell r="BA40" t="str">
            <v>Selected Deficiency Factors</v>
          </cell>
          <cell r="BG40" t="str">
            <v>Selected Discount Factors</v>
          </cell>
          <cell r="BM40" t="str">
            <v>Selected Capital Factors</v>
          </cell>
        </row>
        <row r="41">
          <cell r="C41" t="str">
            <v>Health Business</v>
          </cell>
          <cell r="D41" t="str">
            <v>%</v>
          </cell>
          <cell r="E41" t="str">
            <v>Baseline</v>
          </cell>
          <cell r="F41" t="str">
            <v>Allocated Adjustment</v>
          </cell>
          <cell r="G41" t="str">
            <v>Stress Test Adjustment</v>
          </cell>
          <cell r="H41" t="str">
            <v>Manual Adjustment</v>
          </cell>
          <cell r="I41" t="str">
            <v>Total</v>
          </cell>
          <cell r="J41" t="str">
            <v>Deficiency Factor</v>
          </cell>
          <cell r="K41" t="str">
            <v>Base Discount Factor</v>
          </cell>
          <cell r="L41" t="str">
            <v>ment to Discount Factor</v>
          </cell>
          <cell r="M41" t="str">
            <v>Discount Factor (8)+(9)</v>
          </cell>
          <cell r="N41" t="str">
            <v>Adj. Factor  (7)*(10)</v>
          </cell>
          <cell r="O41" t="str">
            <v>Adjusted Reserves (6)*(11)</v>
          </cell>
          <cell r="P41" t="str">
            <v>Base Capital Factor</v>
          </cell>
          <cell r="Q41" t="str">
            <v>Adjust- ment</v>
          </cell>
          <cell r="R41" t="str">
            <v>Capital Factor (13)+(14)</v>
          </cell>
          <cell r="S41" t="str">
            <v>Required Capital    (12)*(15)</v>
          </cell>
          <cell r="T41" t="str">
            <v>Explanation of Adjustments</v>
          </cell>
          <cell r="AD41" t="str">
            <v>Health Business</v>
          </cell>
          <cell r="AE41">
            <v>39813</v>
          </cell>
          <cell r="AF41">
            <v>40178</v>
          </cell>
          <cell r="AG41">
            <v>40543</v>
          </cell>
          <cell r="AH41">
            <v>40908</v>
          </cell>
          <cell r="AI41">
            <v>41274</v>
          </cell>
          <cell r="AK41">
            <v>39813</v>
          </cell>
          <cell r="AL41">
            <v>40178</v>
          </cell>
          <cell r="AM41">
            <v>40543</v>
          </cell>
          <cell r="AN41">
            <v>40908</v>
          </cell>
          <cell r="AO41">
            <v>41274</v>
          </cell>
          <cell r="AQ41">
            <v>39813</v>
          </cell>
          <cell r="AR41">
            <v>40178</v>
          </cell>
          <cell r="AS41">
            <v>40543</v>
          </cell>
          <cell r="AT41">
            <v>40908</v>
          </cell>
          <cell r="AU41">
            <v>41274</v>
          </cell>
          <cell r="AZ41" t="str">
            <v>Health Business</v>
          </cell>
          <cell r="BA41">
            <v>39813</v>
          </cell>
          <cell r="BB41">
            <v>40178</v>
          </cell>
          <cell r="BC41">
            <v>40543</v>
          </cell>
          <cell r="BD41">
            <v>40908</v>
          </cell>
          <cell r="BE41">
            <v>41274</v>
          </cell>
          <cell r="BG41">
            <v>39813</v>
          </cell>
          <cell r="BH41">
            <v>40178</v>
          </cell>
          <cell r="BI41">
            <v>40543</v>
          </cell>
          <cell r="BJ41">
            <v>40908</v>
          </cell>
          <cell r="BK41">
            <v>41274</v>
          </cell>
          <cell r="BM41">
            <v>39813</v>
          </cell>
          <cell r="BN41">
            <v>40178</v>
          </cell>
          <cell r="BO41">
            <v>40543</v>
          </cell>
          <cell r="BP41">
            <v>40908</v>
          </cell>
          <cell r="BQ41">
            <v>41274</v>
          </cell>
        </row>
        <row r="42">
          <cell r="B42">
            <v>22</v>
          </cell>
          <cell r="C42" t="str">
            <v>Medical</v>
          </cell>
          <cell r="D42">
            <v>0</v>
          </cell>
          <cell r="E42">
            <v>0</v>
          </cell>
          <cell r="F42">
            <v>0</v>
          </cell>
          <cell r="G42">
            <v>0</v>
          </cell>
          <cell r="H42">
            <v>0</v>
          </cell>
          <cell r="I42">
            <v>0</v>
          </cell>
          <cell r="J42">
            <v>1</v>
          </cell>
          <cell r="K42">
            <v>0.95</v>
          </cell>
          <cell r="L42">
            <v>0</v>
          </cell>
          <cell r="M42">
            <v>0.95</v>
          </cell>
          <cell r="N42">
            <v>0.95</v>
          </cell>
          <cell r="O42">
            <v>0</v>
          </cell>
          <cell r="P42">
            <v>0.38229376257545261</v>
          </cell>
          <cell r="Q42">
            <v>0</v>
          </cell>
          <cell r="R42">
            <v>0.38229376257545261</v>
          </cell>
          <cell r="S42">
            <v>0</v>
          </cell>
          <cell r="AC42">
            <v>22</v>
          </cell>
          <cell r="AD42" t="str">
            <v>Medical</v>
          </cell>
          <cell r="AE42">
            <v>0</v>
          </cell>
          <cell r="AF42">
            <v>0</v>
          </cell>
          <cell r="AG42">
            <v>0</v>
          </cell>
          <cell r="AH42">
            <v>0</v>
          </cell>
          <cell r="AI42">
            <v>0</v>
          </cell>
          <cell r="AK42">
            <v>0</v>
          </cell>
          <cell r="AL42">
            <v>0</v>
          </cell>
          <cell r="AM42">
            <v>0</v>
          </cell>
          <cell r="AN42">
            <v>0</v>
          </cell>
          <cell r="AO42">
            <v>0</v>
          </cell>
          <cell r="AQ42">
            <v>0</v>
          </cell>
          <cell r="AR42">
            <v>0</v>
          </cell>
          <cell r="AS42">
            <v>0</v>
          </cell>
          <cell r="AT42">
            <v>0</v>
          </cell>
          <cell r="AU42">
            <v>0</v>
          </cell>
          <cell r="AY42">
            <v>22</v>
          </cell>
          <cell r="AZ42" t="str">
            <v>Medical</v>
          </cell>
          <cell r="BA42">
            <v>1</v>
          </cell>
          <cell r="BB42">
            <v>1</v>
          </cell>
          <cell r="BC42">
            <v>1</v>
          </cell>
          <cell r="BD42">
            <v>1</v>
          </cell>
          <cell r="BE42">
            <v>1</v>
          </cell>
          <cell r="BG42">
            <v>0.95</v>
          </cell>
          <cell r="BH42">
            <v>0.95</v>
          </cell>
          <cell r="BI42">
            <v>0.95</v>
          </cell>
          <cell r="BJ42">
            <v>0.95</v>
          </cell>
          <cell r="BK42">
            <v>0.95</v>
          </cell>
          <cell r="BM42">
            <v>0.38229376257545261</v>
          </cell>
          <cell r="BN42">
            <v>0.38229376257545261</v>
          </cell>
          <cell r="BO42">
            <v>0.38229376257545261</v>
          </cell>
          <cell r="BP42">
            <v>0.38229376257545261</v>
          </cell>
          <cell r="BQ42">
            <v>0.38229376257545261</v>
          </cell>
        </row>
        <row r="43">
          <cell r="B43">
            <v>23</v>
          </cell>
          <cell r="C43" t="str">
            <v>Disability and Long Term Care</v>
          </cell>
          <cell r="D43">
            <v>0</v>
          </cell>
          <cell r="E43">
            <v>0</v>
          </cell>
          <cell r="F43">
            <v>0</v>
          </cell>
          <cell r="G43">
            <v>0</v>
          </cell>
          <cell r="H43">
            <v>0</v>
          </cell>
          <cell r="I43">
            <v>0</v>
          </cell>
          <cell r="J43">
            <v>1</v>
          </cell>
          <cell r="K43">
            <v>0.95</v>
          </cell>
          <cell r="L43">
            <v>0</v>
          </cell>
          <cell r="M43">
            <v>0.95</v>
          </cell>
          <cell r="N43">
            <v>0.95</v>
          </cell>
          <cell r="O43">
            <v>0</v>
          </cell>
          <cell r="P43">
            <v>0.38229376257545261</v>
          </cell>
          <cell r="Q43">
            <v>0</v>
          </cell>
          <cell r="R43">
            <v>0.38229376257545261</v>
          </cell>
          <cell r="S43">
            <v>0</v>
          </cell>
          <cell r="AC43">
            <v>23</v>
          </cell>
          <cell r="AD43" t="str">
            <v>Disability and Long Term Care</v>
          </cell>
          <cell r="AE43">
            <v>0</v>
          </cell>
          <cell r="AF43">
            <v>0</v>
          </cell>
          <cell r="AG43">
            <v>0</v>
          </cell>
          <cell r="AH43">
            <v>0</v>
          </cell>
          <cell r="AI43">
            <v>0</v>
          </cell>
          <cell r="AK43">
            <v>0</v>
          </cell>
          <cell r="AL43">
            <v>0</v>
          </cell>
          <cell r="AM43">
            <v>0</v>
          </cell>
          <cell r="AN43">
            <v>0</v>
          </cell>
          <cell r="AO43">
            <v>0</v>
          </cell>
          <cell r="AQ43">
            <v>0</v>
          </cell>
          <cell r="AR43">
            <v>0</v>
          </cell>
          <cell r="AS43">
            <v>0</v>
          </cell>
          <cell r="AT43">
            <v>0</v>
          </cell>
          <cell r="AU43">
            <v>0</v>
          </cell>
          <cell r="AY43">
            <v>23</v>
          </cell>
          <cell r="AZ43" t="str">
            <v>Disability and Long Term Care</v>
          </cell>
          <cell r="BA43">
            <v>1</v>
          </cell>
          <cell r="BB43">
            <v>1</v>
          </cell>
          <cell r="BC43">
            <v>1</v>
          </cell>
          <cell r="BD43">
            <v>1</v>
          </cell>
          <cell r="BE43">
            <v>1</v>
          </cell>
          <cell r="BG43">
            <v>0.95</v>
          </cell>
          <cell r="BH43">
            <v>0.95</v>
          </cell>
          <cell r="BI43">
            <v>0.95</v>
          </cell>
          <cell r="BJ43">
            <v>0.95</v>
          </cell>
          <cell r="BK43">
            <v>0.95</v>
          </cell>
          <cell r="BM43">
            <v>0.38229376257545261</v>
          </cell>
          <cell r="BN43">
            <v>0.38229376257545261</v>
          </cell>
          <cell r="BO43">
            <v>0.38229376257545261</v>
          </cell>
          <cell r="BP43">
            <v>0.38229376257545261</v>
          </cell>
          <cell r="BQ43">
            <v>0.38229376257545261</v>
          </cell>
        </row>
        <row r="44">
          <cell r="B44">
            <v>24</v>
          </cell>
          <cell r="C44" t="str">
            <v>Critical Illness - Guaranteed</v>
          </cell>
          <cell r="D44">
            <v>0</v>
          </cell>
          <cell r="E44">
            <v>0</v>
          </cell>
          <cell r="F44">
            <v>0</v>
          </cell>
          <cell r="G44">
            <v>0</v>
          </cell>
          <cell r="H44">
            <v>0</v>
          </cell>
          <cell r="I44">
            <v>0</v>
          </cell>
          <cell r="J44">
            <v>1</v>
          </cell>
          <cell r="K44">
            <v>0.95</v>
          </cell>
          <cell r="L44">
            <v>0</v>
          </cell>
          <cell r="M44">
            <v>0.95</v>
          </cell>
          <cell r="N44">
            <v>0.95</v>
          </cell>
          <cell r="O44">
            <v>0</v>
          </cell>
          <cell r="P44">
            <v>0.38229376257545261</v>
          </cell>
          <cell r="Q44">
            <v>0</v>
          </cell>
          <cell r="R44">
            <v>0.38229376257545261</v>
          </cell>
          <cell r="S44">
            <v>0</v>
          </cell>
          <cell r="AC44">
            <v>24</v>
          </cell>
          <cell r="AD44" t="str">
            <v>Critical Illness - Guaranteed</v>
          </cell>
          <cell r="AE44">
            <v>0</v>
          </cell>
          <cell r="AF44">
            <v>0</v>
          </cell>
          <cell r="AG44">
            <v>0</v>
          </cell>
          <cell r="AH44">
            <v>0</v>
          </cell>
          <cell r="AI44">
            <v>0</v>
          </cell>
          <cell r="AK44">
            <v>0</v>
          </cell>
          <cell r="AL44">
            <v>0</v>
          </cell>
          <cell r="AM44">
            <v>0</v>
          </cell>
          <cell r="AN44">
            <v>0</v>
          </cell>
          <cell r="AO44">
            <v>0</v>
          </cell>
          <cell r="AQ44">
            <v>0</v>
          </cell>
          <cell r="AR44">
            <v>0</v>
          </cell>
          <cell r="AS44">
            <v>0</v>
          </cell>
          <cell r="AT44">
            <v>0</v>
          </cell>
          <cell r="AU44">
            <v>0</v>
          </cell>
          <cell r="AY44">
            <v>24</v>
          </cell>
          <cell r="AZ44" t="str">
            <v>Critical Illness - Guaranteed</v>
          </cell>
          <cell r="BA44">
            <v>1</v>
          </cell>
          <cell r="BB44">
            <v>1</v>
          </cell>
          <cell r="BC44">
            <v>1</v>
          </cell>
          <cell r="BD44">
            <v>1</v>
          </cell>
          <cell r="BE44">
            <v>1</v>
          </cell>
          <cell r="BG44">
            <v>0.95</v>
          </cell>
          <cell r="BH44">
            <v>0.95</v>
          </cell>
          <cell r="BI44">
            <v>0.95</v>
          </cell>
          <cell r="BJ44">
            <v>0.95</v>
          </cell>
          <cell r="BK44">
            <v>0.95</v>
          </cell>
          <cell r="BM44">
            <v>0.38229376257545261</v>
          </cell>
          <cell r="BN44">
            <v>0.38229376257545261</v>
          </cell>
          <cell r="BO44">
            <v>0.38229376257545261</v>
          </cell>
          <cell r="BP44">
            <v>0.38229376257545261</v>
          </cell>
          <cell r="BQ44">
            <v>0.38229376257545261</v>
          </cell>
        </row>
        <row r="45">
          <cell r="B45">
            <v>25</v>
          </cell>
          <cell r="C45" t="str">
            <v>Critical Illness - NonGuaranteed</v>
          </cell>
          <cell r="D45">
            <v>0</v>
          </cell>
          <cell r="E45">
            <v>0</v>
          </cell>
          <cell r="F45">
            <v>0</v>
          </cell>
          <cell r="G45">
            <v>0</v>
          </cell>
          <cell r="H45">
            <v>0</v>
          </cell>
          <cell r="I45">
            <v>0</v>
          </cell>
          <cell r="J45">
            <v>1</v>
          </cell>
          <cell r="K45">
            <v>0.95</v>
          </cell>
          <cell r="L45">
            <v>0</v>
          </cell>
          <cell r="M45">
            <v>0.95</v>
          </cell>
          <cell r="N45">
            <v>0.95</v>
          </cell>
          <cell r="O45">
            <v>0</v>
          </cell>
          <cell r="P45">
            <v>0.38229376257545261</v>
          </cell>
          <cell r="Q45">
            <v>0</v>
          </cell>
          <cell r="R45">
            <v>0.38229376257545261</v>
          </cell>
          <cell r="S45">
            <v>0</v>
          </cell>
          <cell r="AC45">
            <v>25</v>
          </cell>
          <cell r="AD45" t="str">
            <v>Critical Illness - NonGuaranteed</v>
          </cell>
          <cell r="AE45">
            <v>0</v>
          </cell>
          <cell r="AF45">
            <v>0</v>
          </cell>
          <cell r="AG45">
            <v>0</v>
          </cell>
          <cell r="AH45">
            <v>0</v>
          </cell>
          <cell r="AI45">
            <v>0</v>
          </cell>
          <cell r="AK45">
            <v>0</v>
          </cell>
          <cell r="AL45">
            <v>0</v>
          </cell>
          <cell r="AM45">
            <v>0</v>
          </cell>
          <cell r="AN45">
            <v>0</v>
          </cell>
          <cell r="AO45">
            <v>0</v>
          </cell>
          <cell r="AQ45">
            <v>0</v>
          </cell>
          <cell r="AR45">
            <v>0</v>
          </cell>
          <cell r="AS45">
            <v>0</v>
          </cell>
          <cell r="AT45">
            <v>0</v>
          </cell>
          <cell r="AU45">
            <v>0</v>
          </cell>
          <cell r="AY45">
            <v>25</v>
          </cell>
          <cell r="AZ45" t="str">
            <v>Critical Illness - NonGuaranteed</v>
          </cell>
          <cell r="BA45">
            <v>1</v>
          </cell>
          <cell r="BB45">
            <v>1</v>
          </cell>
          <cell r="BC45">
            <v>1</v>
          </cell>
          <cell r="BD45">
            <v>1</v>
          </cell>
          <cell r="BE45">
            <v>1</v>
          </cell>
          <cell r="BG45">
            <v>0.95</v>
          </cell>
          <cell r="BH45">
            <v>0.95</v>
          </cell>
          <cell r="BI45">
            <v>0.95</v>
          </cell>
          <cell r="BJ45">
            <v>0.95</v>
          </cell>
          <cell r="BK45">
            <v>0.95</v>
          </cell>
          <cell r="BM45">
            <v>0.38229376257545261</v>
          </cell>
          <cell r="BN45">
            <v>0.38229376257545261</v>
          </cell>
          <cell r="BO45">
            <v>0.38229376257545261</v>
          </cell>
          <cell r="BP45">
            <v>0.38229376257545261</v>
          </cell>
          <cell r="BQ45">
            <v>0.38229376257545261</v>
          </cell>
        </row>
        <row r="46">
          <cell r="B46">
            <v>26</v>
          </cell>
          <cell r="C46" t="str">
            <v>Health Reinsurance</v>
          </cell>
          <cell r="D46">
            <v>0</v>
          </cell>
          <cell r="E46">
            <v>0</v>
          </cell>
          <cell r="F46">
            <v>0</v>
          </cell>
          <cell r="G46">
            <v>0</v>
          </cell>
          <cell r="H46">
            <v>0</v>
          </cell>
          <cell r="I46">
            <v>0</v>
          </cell>
          <cell r="J46">
            <v>1</v>
          </cell>
          <cell r="K46">
            <v>0.79842999999999997</v>
          </cell>
          <cell r="L46">
            <v>0</v>
          </cell>
          <cell r="M46">
            <v>0.79842999999999997</v>
          </cell>
          <cell r="N46">
            <v>0.79842999999999997</v>
          </cell>
          <cell r="O46">
            <v>0</v>
          </cell>
          <cell r="P46">
            <v>0.54775111649935904</v>
          </cell>
          <cell r="Q46">
            <v>0</v>
          </cell>
          <cell r="R46">
            <v>0.54775111649935904</v>
          </cell>
          <cell r="S46">
            <v>0</v>
          </cell>
          <cell r="AC46">
            <v>26</v>
          </cell>
          <cell r="AD46" t="str">
            <v>Health Reinsurance</v>
          </cell>
          <cell r="AE46">
            <v>0</v>
          </cell>
          <cell r="AF46">
            <v>0</v>
          </cell>
          <cell r="AG46">
            <v>0</v>
          </cell>
          <cell r="AH46">
            <v>0</v>
          </cell>
          <cell r="AI46">
            <v>0</v>
          </cell>
          <cell r="AK46">
            <v>0</v>
          </cell>
          <cell r="AL46">
            <v>0</v>
          </cell>
          <cell r="AM46">
            <v>0</v>
          </cell>
          <cell r="AN46">
            <v>0</v>
          </cell>
          <cell r="AO46">
            <v>0</v>
          </cell>
          <cell r="AQ46">
            <v>0</v>
          </cell>
          <cell r="AR46">
            <v>0</v>
          </cell>
          <cell r="AS46">
            <v>0</v>
          </cell>
          <cell r="AT46">
            <v>0</v>
          </cell>
          <cell r="AU46">
            <v>0</v>
          </cell>
          <cell r="AY46">
            <v>26</v>
          </cell>
          <cell r="AZ46" t="str">
            <v>Health Reinsurance</v>
          </cell>
          <cell r="BA46">
            <v>1</v>
          </cell>
          <cell r="BB46">
            <v>1</v>
          </cell>
          <cell r="BC46">
            <v>1</v>
          </cell>
          <cell r="BD46">
            <v>1</v>
          </cell>
          <cell r="BE46">
            <v>1</v>
          </cell>
          <cell r="BG46">
            <v>0.79842999999999997</v>
          </cell>
          <cell r="BH46">
            <v>0.79842999999999997</v>
          </cell>
          <cell r="BI46">
            <v>0.79842999999999997</v>
          </cell>
          <cell r="BJ46">
            <v>0.79842999999999997</v>
          </cell>
          <cell r="BK46">
            <v>0.79842999999999997</v>
          </cell>
          <cell r="BM46">
            <v>0.54775111649935904</v>
          </cell>
          <cell r="BN46">
            <v>0.54775111649935904</v>
          </cell>
          <cell r="BO46">
            <v>0.54775111649935904</v>
          </cell>
          <cell r="BP46">
            <v>0.54775111649935904</v>
          </cell>
          <cell r="BQ46">
            <v>0.54775111649935904</v>
          </cell>
        </row>
        <row r="47">
          <cell r="B47">
            <v>27</v>
          </cell>
          <cell r="C47" t="str">
            <v>Other Health</v>
          </cell>
          <cell r="D47">
            <v>0</v>
          </cell>
          <cell r="E47">
            <v>0</v>
          </cell>
          <cell r="F47">
            <v>0</v>
          </cell>
          <cell r="G47">
            <v>0</v>
          </cell>
          <cell r="H47">
            <v>0</v>
          </cell>
          <cell r="I47">
            <v>0</v>
          </cell>
          <cell r="J47">
            <v>1</v>
          </cell>
          <cell r="K47">
            <v>0.95</v>
          </cell>
          <cell r="L47">
            <v>0</v>
          </cell>
          <cell r="M47">
            <v>0.95</v>
          </cell>
          <cell r="N47">
            <v>0.95</v>
          </cell>
          <cell r="O47">
            <v>0</v>
          </cell>
          <cell r="P47">
            <v>0.38229376257545261</v>
          </cell>
          <cell r="Q47">
            <v>0</v>
          </cell>
          <cell r="R47">
            <v>0.38229376257545261</v>
          </cell>
          <cell r="S47">
            <v>0</v>
          </cell>
          <cell r="AC47">
            <v>27</v>
          </cell>
          <cell r="AD47" t="str">
            <v>Other Health</v>
          </cell>
          <cell r="AE47">
            <v>0</v>
          </cell>
          <cell r="AF47">
            <v>0</v>
          </cell>
          <cell r="AG47">
            <v>0</v>
          </cell>
          <cell r="AH47">
            <v>0</v>
          </cell>
          <cell r="AI47">
            <v>0</v>
          </cell>
          <cell r="AK47">
            <v>0</v>
          </cell>
          <cell r="AL47">
            <v>0</v>
          </cell>
          <cell r="AM47">
            <v>0</v>
          </cell>
          <cell r="AN47">
            <v>0</v>
          </cell>
          <cell r="AO47">
            <v>0</v>
          </cell>
          <cell r="AQ47">
            <v>0</v>
          </cell>
          <cell r="AR47">
            <v>0</v>
          </cell>
          <cell r="AS47">
            <v>0</v>
          </cell>
          <cell r="AT47">
            <v>0</v>
          </cell>
          <cell r="AU47">
            <v>0</v>
          </cell>
          <cell r="AY47">
            <v>27</v>
          </cell>
          <cell r="AZ47" t="str">
            <v>Other Health</v>
          </cell>
          <cell r="BA47">
            <v>1</v>
          </cell>
          <cell r="BB47">
            <v>1</v>
          </cell>
          <cell r="BC47">
            <v>1</v>
          </cell>
          <cell r="BD47">
            <v>1</v>
          </cell>
          <cell r="BE47">
            <v>1</v>
          </cell>
          <cell r="BG47">
            <v>0.95</v>
          </cell>
          <cell r="BH47">
            <v>0.95</v>
          </cell>
          <cell r="BI47">
            <v>0.95</v>
          </cell>
          <cell r="BJ47">
            <v>0.95</v>
          </cell>
          <cell r="BK47">
            <v>0.95</v>
          </cell>
          <cell r="BM47">
            <v>0.38229376257545261</v>
          </cell>
          <cell r="BN47">
            <v>0.38229376257545261</v>
          </cell>
          <cell r="BO47">
            <v>0.38229376257545261</v>
          </cell>
          <cell r="BP47">
            <v>0.38229376257545261</v>
          </cell>
          <cell r="BQ47">
            <v>0.38229376257545261</v>
          </cell>
        </row>
        <row r="48">
          <cell r="B48">
            <v>28</v>
          </cell>
          <cell r="C48" t="str">
            <v>Other Health</v>
          </cell>
          <cell r="D48">
            <v>0</v>
          </cell>
          <cell r="E48">
            <v>0</v>
          </cell>
          <cell r="F48">
            <v>0</v>
          </cell>
          <cell r="G48">
            <v>0</v>
          </cell>
          <cell r="H48">
            <v>0</v>
          </cell>
          <cell r="I48">
            <v>0</v>
          </cell>
          <cell r="J48">
            <v>1</v>
          </cell>
          <cell r="K48">
            <v>0.95</v>
          </cell>
          <cell r="L48">
            <v>0</v>
          </cell>
          <cell r="M48">
            <v>0.95</v>
          </cell>
          <cell r="N48">
            <v>0.95</v>
          </cell>
          <cell r="O48">
            <v>0</v>
          </cell>
          <cell r="P48">
            <v>0.38229376257545261</v>
          </cell>
          <cell r="Q48">
            <v>0</v>
          </cell>
          <cell r="R48">
            <v>0.38229376257545261</v>
          </cell>
          <cell r="S48">
            <v>0</v>
          </cell>
          <cell r="AC48">
            <v>28</v>
          </cell>
          <cell r="AD48" t="str">
            <v>Other Health</v>
          </cell>
          <cell r="AE48">
            <v>0</v>
          </cell>
          <cell r="AF48">
            <v>0</v>
          </cell>
          <cell r="AG48">
            <v>0</v>
          </cell>
          <cell r="AH48">
            <v>0</v>
          </cell>
          <cell r="AI48">
            <v>0</v>
          </cell>
          <cell r="AK48">
            <v>0</v>
          </cell>
          <cell r="AL48">
            <v>0</v>
          </cell>
          <cell r="AM48">
            <v>0</v>
          </cell>
          <cell r="AN48">
            <v>0</v>
          </cell>
          <cell r="AO48">
            <v>0</v>
          </cell>
          <cell r="AQ48">
            <v>0</v>
          </cell>
          <cell r="AR48">
            <v>0</v>
          </cell>
          <cell r="AS48">
            <v>0</v>
          </cell>
          <cell r="AT48">
            <v>0</v>
          </cell>
          <cell r="AU48">
            <v>0</v>
          </cell>
          <cell r="AY48">
            <v>28</v>
          </cell>
          <cell r="AZ48" t="str">
            <v>Other Health</v>
          </cell>
          <cell r="BA48">
            <v>1</v>
          </cell>
          <cell r="BB48">
            <v>1</v>
          </cell>
          <cell r="BC48">
            <v>1</v>
          </cell>
          <cell r="BD48">
            <v>1</v>
          </cell>
          <cell r="BE48">
            <v>1</v>
          </cell>
          <cell r="BG48">
            <v>0.95</v>
          </cell>
          <cell r="BH48">
            <v>0.95</v>
          </cell>
          <cell r="BI48">
            <v>0.95</v>
          </cell>
          <cell r="BJ48">
            <v>0.95</v>
          </cell>
          <cell r="BK48">
            <v>0.95</v>
          </cell>
          <cell r="BM48">
            <v>0.38229376257545261</v>
          </cell>
          <cell r="BN48">
            <v>0.38229376257545261</v>
          </cell>
          <cell r="BO48">
            <v>0.38229376257545261</v>
          </cell>
          <cell r="BP48">
            <v>0.38229376257545261</v>
          </cell>
          <cell r="BQ48">
            <v>0.38229376257545261</v>
          </cell>
        </row>
        <row r="49">
          <cell r="B49">
            <v>29</v>
          </cell>
          <cell r="C49" t="str">
            <v>Sub-Total</v>
          </cell>
          <cell r="D49">
            <v>0</v>
          </cell>
          <cell r="E49">
            <v>0</v>
          </cell>
          <cell r="F49">
            <v>0</v>
          </cell>
          <cell r="G49">
            <v>0</v>
          </cell>
          <cell r="H49">
            <v>0</v>
          </cell>
          <cell r="I49">
            <v>0</v>
          </cell>
          <cell r="J49">
            <v>1</v>
          </cell>
          <cell r="K49">
            <v>1</v>
          </cell>
          <cell r="M49">
            <v>1</v>
          </cell>
          <cell r="N49">
            <v>1</v>
          </cell>
          <cell r="O49">
            <v>0</v>
          </cell>
          <cell r="P49">
            <v>1</v>
          </cell>
          <cell r="R49">
            <v>0</v>
          </cell>
          <cell r="S49">
            <v>0</v>
          </cell>
          <cell r="AC49">
            <v>29</v>
          </cell>
          <cell r="AD49" t="str">
            <v>Sub-Total</v>
          </cell>
          <cell r="AE49">
            <v>0</v>
          </cell>
          <cell r="AF49">
            <v>0</v>
          </cell>
          <cell r="AG49">
            <v>0</v>
          </cell>
          <cell r="AH49">
            <v>0</v>
          </cell>
          <cell r="AI49">
            <v>0</v>
          </cell>
          <cell r="AK49">
            <v>0</v>
          </cell>
          <cell r="AL49">
            <v>0</v>
          </cell>
          <cell r="AM49">
            <v>0</v>
          </cell>
          <cell r="AN49">
            <v>0</v>
          </cell>
          <cell r="AO49">
            <v>0</v>
          </cell>
          <cell r="AQ49">
            <v>0</v>
          </cell>
          <cell r="AR49">
            <v>0</v>
          </cell>
          <cell r="AS49">
            <v>0</v>
          </cell>
          <cell r="AT49">
            <v>0</v>
          </cell>
          <cell r="AU49">
            <v>0</v>
          </cell>
          <cell r="AY49">
            <v>29</v>
          </cell>
          <cell r="AZ49" t="str">
            <v>Sub-Total</v>
          </cell>
          <cell r="BA49">
            <v>1</v>
          </cell>
          <cell r="BB49">
            <v>1</v>
          </cell>
          <cell r="BC49">
            <v>1</v>
          </cell>
          <cell r="BD49">
            <v>1</v>
          </cell>
          <cell r="BE49">
            <v>1</v>
          </cell>
          <cell r="BG49">
            <v>1</v>
          </cell>
          <cell r="BH49">
            <v>1</v>
          </cell>
          <cell r="BI49">
            <v>1</v>
          </cell>
          <cell r="BJ49">
            <v>1</v>
          </cell>
          <cell r="BK49">
            <v>1</v>
          </cell>
          <cell r="BM49">
            <v>0</v>
          </cell>
          <cell r="BN49">
            <v>0</v>
          </cell>
          <cell r="BO49">
            <v>0</v>
          </cell>
          <cell r="BP49">
            <v>0</v>
          </cell>
          <cell r="BQ49">
            <v>0</v>
          </cell>
        </row>
        <row r="54">
          <cell r="B54">
            <v>30</v>
          </cell>
          <cell r="C54" t="str">
            <v>Total</v>
          </cell>
          <cell r="D54">
            <v>0</v>
          </cell>
          <cell r="E54">
            <v>0</v>
          </cell>
          <cell r="F54">
            <v>0</v>
          </cell>
          <cell r="G54">
            <v>0</v>
          </cell>
          <cell r="H54">
            <v>0</v>
          </cell>
          <cell r="I54">
            <v>0</v>
          </cell>
          <cell r="J54">
            <v>0</v>
          </cell>
          <cell r="K54">
            <v>1</v>
          </cell>
          <cell r="M54">
            <v>1</v>
          </cell>
          <cell r="N54">
            <v>1</v>
          </cell>
          <cell r="O54">
            <v>0</v>
          </cell>
          <cell r="P54">
            <v>0</v>
          </cell>
          <cell r="R54">
            <v>0</v>
          </cell>
          <cell r="S54">
            <v>0</v>
          </cell>
          <cell r="AC54">
            <v>30</v>
          </cell>
          <cell r="AD54" t="str">
            <v>Totals</v>
          </cell>
          <cell r="AE54">
            <v>0</v>
          </cell>
          <cell r="AF54">
            <v>0</v>
          </cell>
          <cell r="AG54">
            <v>0</v>
          </cell>
          <cell r="AH54">
            <v>0</v>
          </cell>
          <cell r="AI54">
            <v>0</v>
          </cell>
          <cell r="AK54">
            <v>0</v>
          </cell>
          <cell r="AL54">
            <v>0</v>
          </cell>
          <cell r="AM54">
            <v>0</v>
          </cell>
          <cell r="AN54">
            <v>0</v>
          </cell>
          <cell r="AO54">
            <v>0</v>
          </cell>
          <cell r="AQ54">
            <v>0</v>
          </cell>
          <cell r="AR54">
            <v>0</v>
          </cell>
          <cell r="AS54">
            <v>0</v>
          </cell>
          <cell r="AT54">
            <v>0</v>
          </cell>
          <cell r="AU54">
            <v>0</v>
          </cell>
          <cell r="AY54">
            <v>30</v>
          </cell>
          <cell r="AZ54" t="str">
            <v>Totals</v>
          </cell>
          <cell r="BA54">
            <v>0</v>
          </cell>
          <cell r="BB54">
            <v>0</v>
          </cell>
          <cell r="BC54">
            <v>0</v>
          </cell>
          <cell r="BD54">
            <v>0</v>
          </cell>
          <cell r="BE54">
            <v>0</v>
          </cell>
          <cell r="BG54">
            <v>1</v>
          </cell>
          <cell r="BH54">
            <v>1</v>
          </cell>
          <cell r="BI54">
            <v>1</v>
          </cell>
          <cell r="BJ54">
            <v>1</v>
          </cell>
          <cell r="BK54">
            <v>1</v>
          </cell>
          <cell r="BM54">
            <v>0</v>
          </cell>
          <cell r="BN54">
            <v>0</v>
          </cell>
          <cell r="BO54">
            <v>0</v>
          </cell>
          <cell r="BP54">
            <v>0</v>
          </cell>
          <cell r="BQ54">
            <v>0</v>
          </cell>
        </row>
        <row r="55">
          <cell r="E55">
            <v>0</v>
          </cell>
          <cell r="F55">
            <v>0</v>
          </cell>
          <cell r="G55">
            <v>0</v>
          </cell>
          <cell r="H55">
            <v>0</v>
          </cell>
          <cell r="I55">
            <v>0</v>
          </cell>
          <cell r="J55">
            <v>0</v>
          </cell>
          <cell r="K55">
            <v>1</v>
          </cell>
          <cell r="L55">
            <v>1</v>
          </cell>
          <cell r="M55">
            <v>0.30000000000000004</v>
          </cell>
          <cell r="N55">
            <v>0.7</v>
          </cell>
          <cell r="O55">
            <v>1</v>
          </cell>
          <cell r="P55">
            <v>1</v>
          </cell>
        </row>
        <row r="56">
          <cell r="B56">
            <v>31</v>
          </cell>
          <cell r="E56" t="str">
            <v>wind exposed nwp</v>
          </cell>
          <cell r="F56" t="str">
            <v>eq exposed nwp</v>
          </cell>
          <cell r="G56" t="str">
            <v>terror exposed nwp</v>
          </cell>
          <cell r="O56" t="str">
            <v xml:space="preserve">Growth Factor </v>
          </cell>
          <cell r="R56">
            <v>1.5</v>
          </cell>
          <cell r="S56">
            <v>1.5</v>
          </cell>
          <cell r="AC56">
            <v>31</v>
          </cell>
          <cell r="AM56" t="str">
            <v>Growth Factor</v>
          </cell>
          <cell r="AQ56">
            <v>1.5</v>
          </cell>
          <cell r="AR56">
            <v>1.5</v>
          </cell>
          <cell r="AS56">
            <v>1.5</v>
          </cell>
          <cell r="AT56">
            <v>1.5</v>
          </cell>
          <cell r="AU56">
            <v>1.5</v>
          </cell>
        </row>
        <row r="57">
          <cell r="B57">
            <v>32</v>
          </cell>
          <cell r="O57" t="str">
            <v>By Line Diversification Factor</v>
          </cell>
          <cell r="S57">
            <v>1</v>
          </cell>
          <cell r="AC57">
            <v>32</v>
          </cell>
          <cell r="AM57" t="str">
            <v>By Line Diversification Factor</v>
          </cell>
          <cell r="AQ57">
            <v>1</v>
          </cell>
          <cell r="AR57">
            <v>1</v>
          </cell>
          <cell r="AS57">
            <v>1</v>
          </cell>
          <cell r="AT57">
            <v>1</v>
          </cell>
          <cell r="AU57">
            <v>1</v>
          </cell>
        </row>
        <row r="58">
          <cell r="O58" t="str">
            <v>By Country Diversification Factor</v>
          </cell>
          <cell r="S58">
            <v>1</v>
          </cell>
          <cell r="AM58" t="str">
            <v>By Country Diversification Factor</v>
          </cell>
          <cell r="AQ58">
            <v>1</v>
          </cell>
          <cell r="AR58">
            <v>1</v>
          </cell>
          <cell r="AS58">
            <v>1</v>
          </cell>
          <cell r="AT58">
            <v>1</v>
          </cell>
          <cell r="AU58">
            <v>1</v>
          </cell>
        </row>
        <row r="59">
          <cell r="B59">
            <v>33</v>
          </cell>
          <cell r="C59" t="str">
            <v>Net Unearned Prem Reserve P/C only</v>
          </cell>
          <cell r="E59">
            <v>0</v>
          </cell>
          <cell r="O59" t="str">
            <v>Adjusted Non-Life Reserve Required Capital</v>
          </cell>
          <cell r="S59">
            <v>0</v>
          </cell>
          <cell r="AC59">
            <v>33</v>
          </cell>
          <cell r="AD59" t="str">
            <v>Net Unearned Prem Reserve P/C only</v>
          </cell>
          <cell r="AE59">
            <v>0</v>
          </cell>
          <cell r="AF59">
            <v>0</v>
          </cell>
          <cell r="AG59">
            <v>0</v>
          </cell>
          <cell r="AH59">
            <v>0</v>
          </cell>
          <cell r="AI59">
            <v>0</v>
          </cell>
          <cell r="AM59" t="str">
            <v>Adjusted Non-Life Reserve Required Capital</v>
          </cell>
          <cell r="AQ59">
            <v>0</v>
          </cell>
          <cell r="AR59">
            <v>0</v>
          </cell>
          <cell r="AS59">
            <v>0</v>
          </cell>
          <cell r="AT59">
            <v>0</v>
          </cell>
          <cell r="AU59">
            <v>0</v>
          </cell>
        </row>
        <row r="60">
          <cell r="B60">
            <v>34</v>
          </cell>
          <cell r="O60" t="str">
            <v>Analyst's Adjustment ( Non-Life Business)</v>
          </cell>
          <cell r="S60">
            <v>0</v>
          </cell>
          <cell r="AC60">
            <v>34</v>
          </cell>
          <cell r="AM60" t="str">
            <v>Analyst's Adjustment ( Non-Life Business)</v>
          </cell>
          <cell r="AQ60">
            <v>0</v>
          </cell>
          <cell r="AR60">
            <v>0</v>
          </cell>
          <cell r="AS60">
            <v>0</v>
          </cell>
          <cell r="AT60">
            <v>0</v>
          </cell>
          <cell r="AU60">
            <v>0</v>
          </cell>
        </row>
        <row r="61">
          <cell r="B61">
            <v>35</v>
          </cell>
          <cell r="O61" t="str">
            <v>Net Required Capital for Non-Life Reserve Risk (B5)</v>
          </cell>
          <cell r="S61">
            <v>0</v>
          </cell>
          <cell r="AC61">
            <v>35</v>
          </cell>
          <cell r="AM61" t="str">
            <v>Net Required Capital for Non-Life Reserve Risk (B5)</v>
          </cell>
          <cell r="AQ61">
            <v>0</v>
          </cell>
          <cell r="AR61">
            <v>0</v>
          </cell>
          <cell r="AS61">
            <v>0</v>
          </cell>
          <cell r="AT61">
            <v>0</v>
          </cell>
          <cell r="AU61">
            <v>0</v>
          </cell>
        </row>
        <row r="62">
          <cell r="G62" t="str">
            <v>Note: Mortality and Longevity Risk captured on Life Reserves page.</v>
          </cell>
          <cell r="AE62" t="str">
            <v>Note: Mortality and Longevity Risk captured on Life Reserves page.</v>
          </cell>
          <cell r="BA62" t="str">
            <v>Note: Mortality and Longevity Risk captured on Life Reserves page.</v>
          </cell>
        </row>
        <row r="66">
          <cell r="C66" t="str">
            <v>Company Name:</v>
          </cell>
          <cell r="D66" t="str">
            <v>XYZ Sample</v>
          </cell>
          <cell r="K66" t="str">
            <v>Currency:</v>
          </cell>
          <cell r="L66" t="str">
            <v>Euros</v>
          </cell>
          <cell r="T66" t="str">
            <v>Page 13</v>
          </cell>
        </row>
        <row r="67">
          <cell r="C67" t="str">
            <v>AMB Number:</v>
          </cell>
          <cell r="D67" t="str">
            <v>99999</v>
          </cell>
          <cell r="K67" t="str">
            <v>Denomination:</v>
          </cell>
          <cell r="L67" t="str">
            <v>(000)s</v>
          </cell>
        </row>
        <row r="68">
          <cell r="C68" t="str">
            <v>Analyst:</v>
          </cell>
          <cell r="D68" t="str">
            <v xml:space="preserve"> </v>
          </cell>
        </row>
        <row r="69">
          <cell r="C69" t="str">
            <v>volatility = average</v>
          </cell>
          <cell r="J69" t="str">
            <v>NET LOSS AND LAE RESERVE RISK</v>
          </cell>
        </row>
        <row r="70">
          <cell r="C70" t="str">
            <v>analysis type = standard</v>
          </cell>
          <cell r="E70">
            <v>40178</v>
          </cell>
        </row>
        <row r="73">
          <cell r="D73" t="str">
            <v>(1)</v>
          </cell>
          <cell r="E73" t="str">
            <v>(2)</v>
          </cell>
          <cell r="F73" t="str">
            <v>(3)</v>
          </cell>
          <cell r="G73" t="str">
            <v>(4)</v>
          </cell>
          <cell r="H73" t="str">
            <v>(5)</v>
          </cell>
          <cell r="I73" t="str">
            <v>(6)</v>
          </cell>
          <cell r="J73" t="str">
            <v>(7)</v>
          </cell>
          <cell r="K73" t="str">
            <v>(8)</v>
          </cell>
          <cell r="L73" t="str">
            <v>(9)</v>
          </cell>
          <cell r="M73" t="str">
            <v>(10)</v>
          </cell>
          <cell r="N73" t="str">
            <v>(11)</v>
          </cell>
          <cell r="O73" t="str">
            <v>(12)</v>
          </cell>
          <cell r="P73" t="str">
            <v>(13)</v>
          </cell>
          <cell r="Q73" t="str">
            <v>(14)</v>
          </cell>
          <cell r="R73" t="str">
            <v>(15)</v>
          </cell>
          <cell r="S73" t="str">
            <v>(16)</v>
          </cell>
          <cell r="T73" t="str">
            <v>(17)</v>
          </cell>
        </row>
        <row r="75">
          <cell r="E75" t="str">
            <v>&lt;---------------------------- Carried Reserve ----------------------------&gt;</v>
          </cell>
          <cell r="L75" t="str">
            <v>Adjust-</v>
          </cell>
          <cell r="M75" t="str">
            <v>Final</v>
          </cell>
          <cell r="N75" t="str">
            <v>Total</v>
          </cell>
          <cell r="R75" t="str">
            <v>Final</v>
          </cell>
          <cell r="S75" t="str">
            <v>Adjusted</v>
          </cell>
        </row>
        <row r="76">
          <cell r="C76" t="str">
            <v>Property / Casualty Business</v>
          </cell>
          <cell r="D76" t="str">
            <v>%</v>
          </cell>
          <cell r="E76" t="str">
            <v>Baseline</v>
          </cell>
          <cell r="F76" t="str">
            <v>Allocated Adjustment</v>
          </cell>
          <cell r="G76" t="str">
            <v>Stress Test Adjustment</v>
          </cell>
          <cell r="H76" t="str">
            <v>Manual Adjustment</v>
          </cell>
          <cell r="I76" t="str">
            <v>Total</v>
          </cell>
          <cell r="J76" t="str">
            <v>Deficiency Factor</v>
          </cell>
          <cell r="K76" t="str">
            <v>Base Discount Factor</v>
          </cell>
          <cell r="L76" t="str">
            <v>ment to Discount Factor</v>
          </cell>
          <cell r="M76" t="str">
            <v>Discount Factor (8)+(9)</v>
          </cell>
          <cell r="N76" t="str">
            <v>Adj. Factor  (7)*(10)</v>
          </cell>
          <cell r="O76" t="str">
            <v>Adjusted Reserves (6)*(11)</v>
          </cell>
          <cell r="P76" t="str">
            <v>Base Capital Factor</v>
          </cell>
          <cell r="Q76" t="str">
            <v>Adjust- ment</v>
          </cell>
          <cell r="R76" t="str">
            <v>Capital Factor (13)+(14)</v>
          </cell>
          <cell r="S76" t="str">
            <v>Required Capital    (12)*(15)</v>
          </cell>
          <cell r="T76" t="str">
            <v>Explanation of Adjustments</v>
          </cell>
        </row>
        <row r="77">
          <cell r="B77">
            <v>1</v>
          </cell>
          <cell r="C77" t="str">
            <v>Personal Property</v>
          </cell>
          <cell r="D77">
            <v>0</v>
          </cell>
          <cell r="E77">
            <v>0</v>
          </cell>
          <cell r="F77">
            <v>0</v>
          </cell>
          <cell r="G77">
            <v>0</v>
          </cell>
          <cell r="H77">
            <v>0</v>
          </cell>
          <cell r="I77">
            <v>0</v>
          </cell>
          <cell r="J77">
            <v>1</v>
          </cell>
          <cell r="K77">
            <v>0.93520000000000003</v>
          </cell>
          <cell r="L77">
            <v>0</v>
          </cell>
          <cell r="M77">
            <v>0.93520000000000003</v>
          </cell>
          <cell r="N77">
            <v>0.93520000000000003</v>
          </cell>
          <cell r="O77">
            <v>0</v>
          </cell>
          <cell r="P77">
            <v>0.3739911588490048</v>
          </cell>
          <cell r="Q77">
            <v>0</v>
          </cell>
          <cell r="R77">
            <v>0.3739911588490048</v>
          </cell>
          <cell r="S77">
            <v>0</v>
          </cell>
        </row>
        <row r="78">
          <cell r="B78">
            <v>2</v>
          </cell>
          <cell r="C78" t="str">
            <v>Personal Motor</v>
          </cell>
          <cell r="D78">
            <v>0</v>
          </cell>
          <cell r="E78">
            <v>0</v>
          </cell>
          <cell r="F78">
            <v>0</v>
          </cell>
          <cell r="G78">
            <v>0</v>
          </cell>
          <cell r="H78">
            <v>0</v>
          </cell>
          <cell r="I78">
            <v>0</v>
          </cell>
          <cell r="J78">
            <v>1</v>
          </cell>
          <cell r="K78">
            <v>0.92535999999999996</v>
          </cell>
          <cell r="L78">
            <v>0</v>
          </cell>
          <cell r="M78">
            <v>0.92535999999999996</v>
          </cell>
          <cell r="N78">
            <v>0.92535999999999996</v>
          </cell>
          <cell r="O78">
            <v>0</v>
          </cell>
          <cell r="P78">
            <v>0.38252327654137752</v>
          </cell>
          <cell r="Q78">
            <v>0</v>
          </cell>
          <cell r="R78">
            <v>0.38252327654137752</v>
          </cell>
          <cell r="S78">
            <v>0</v>
          </cell>
        </row>
        <row r="79">
          <cell r="B79">
            <v>3</v>
          </cell>
          <cell r="C79" t="str">
            <v>Commercial Motor</v>
          </cell>
          <cell r="D79">
            <v>0</v>
          </cell>
          <cell r="E79">
            <v>0</v>
          </cell>
          <cell r="F79">
            <v>0</v>
          </cell>
          <cell r="G79">
            <v>0</v>
          </cell>
          <cell r="H79">
            <v>0</v>
          </cell>
          <cell r="I79">
            <v>0</v>
          </cell>
          <cell r="J79">
            <v>1</v>
          </cell>
          <cell r="K79">
            <v>0.91293999999999997</v>
          </cell>
          <cell r="L79">
            <v>0</v>
          </cell>
          <cell r="M79">
            <v>0.91293999999999997</v>
          </cell>
          <cell r="N79">
            <v>0.91293999999999997</v>
          </cell>
          <cell r="O79">
            <v>0</v>
          </cell>
          <cell r="P79">
            <v>0.38693700665531644</v>
          </cell>
          <cell r="Q79">
            <v>0</v>
          </cell>
          <cell r="R79">
            <v>0.38693700665531644</v>
          </cell>
          <cell r="S79">
            <v>0</v>
          </cell>
        </row>
        <row r="80">
          <cell r="B80">
            <v>4</v>
          </cell>
          <cell r="C80" t="str">
            <v>Occupational Accident</v>
          </cell>
          <cell r="D80">
            <v>0</v>
          </cell>
          <cell r="E80">
            <v>0</v>
          </cell>
          <cell r="F80">
            <v>0</v>
          </cell>
          <cell r="G80">
            <v>0</v>
          </cell>
          <cell r="H80">
            <v>0</v>
          </cell>
          <cell r="I80">
            <v>0</v>
          </cell>
          <cell r="J80">
            <v>1</v>
          </cell>
          <cell r="K80">
            <v>0.78388999999999998</v>
          </cell>
          <cell r="L80">
            <v>0</v>
          </cell>
          <cell r="M80">
            <v>0.78388999999999998</v>
          </cell>
          <cell r="N80">
            <v>0.78388999999999998</v>
          </cell>
          <cell r="O80">
            <v>0</v>
          </cell>
          <cell r="P80">
            <v>0.38059377703801622</v>
          </cell>
          <cell r="Q80">
            <v>0</v>
          </cell>
          <cell r="R80">
            <v>0.38059377703801622</v>
          </cell>
          <cell r="S80">
            <v>0</v>
          </cell>
        </row>
        <row r="81">
          <cell r="B81">
            <v>5</v>
          </cell>
          <cell r="C81" t="str">
            <v>Comm'l Multi Peril</v>
          </cell>
          <cell r="D81">
            <v>0</v>
          </cell>
          <cell r="E81">
            <v>0</v>
          </cell>
          <cell r="F81">
            <v>0</v>
          </cell>
          <cell r="G81">
            <v>0</v>
          </cell>
          <cell r="H81">
            <v>0</v>
          </cell>
          <cell r="I81">
            <v>0</v>
          </cell>
          <cell r="J81">
            <v>1</v>
          </cell>
          <cell r="K81">
            <v>0.86258999999999997</v>
          </cell>
          <cell r="L81">
            <v>0</v>
          </cell>
          <cell r="M81">
            <v>0.86258999999999997</v>
          </cell>
          <cell r="N81">
            <v>0.86258999999999997</v>
          </cell>
          <cell r="O81">
            <v>0</v>
          </cell>
          <cell r="P81">
            <v>0.40730211226875418</v>
          </cell>
          <cell r="Q81">
            <v>0</v>
          </cell>
          <cell r="R81">
            <v>0.40730211226875418</v>
          </cell>
          <cell r="S81">
            <v>0</v>
          </cell>
        </row>
        <row r="82">
          <cell r="B82">
            <v>6</v>
          </cell>
          <cell r="C82" t="str">
            <v>Med Mal (Occ)</v>
          </cell>
          <cell r="D82">
            <v>0</v>
          </cell>
          <cell r="E82">
            <v>0</v>
          </cell>
          <cell r="F82">
            <v>0</v>
          </cell>
          <cell r="G82">
            <v>0</v>
          </cell>
          <cell r="H82">
            <v>0</v>
          </cell>
          <cell r="I82">
            <v>0</v>
          </cell>
          <cell r="J82">
            <v>1</v>
          </cell>
          <cell r="K82">
            <v>0.87587000000000004</v>
          </cell>
          <cell r="L82">
            <v>0</v>
          </cell>
          <cell r="M82">
            <v>0.87587000000000004</v>
          </cell>
          <cell r="N82">
            <v>0.87587000000000004</v>
          </cell>
          <cell r="O82">
            <v>0</v>
          </cell>
          <cell r="P82">
            <v>0.50051553099692692</v>
          </cell>
          <cell r="Q82">
            <v>0</v>
          </cell>
          <cell r="R82">
            <v>0.50051553099692692</v>
          </cell>
          <cell r="S82">
            <v>0</v>
          </cell>
        </row>
        <row r="83">
          <cell r="B83">
            <v>7</v>
          </cell>
          <cell r="C83" t="str">
            <v>Med Mal (C/M)</v>
          </cell>
          <cell r="D83">
            <v>0</v>
          </cell>
          <cell r="E83">
            <v>0</v>
          </cell>
          <cell r="F83">
            <v>0</v>
          </cell>
          <cell r="G83">
            <v>0</v>
          </cell>
          <cell r="H83">
            <v>0</v>
          </cell>
          <cell r="I83">
            <v>0</v>
          </cell>
          <cell r="J83">
            <v>1</v>
          </cell>
          <cell r="K83">
            <v>0.89036999999999999</v>
          </cell>
          <cell r="L83">
            <v>0</v>
          </cell>
          <cell r="M83">
            <v>0.89036999999999999</v>
          </cell>
          <cell r="N83">
            <v>0.89036999999999999</v>
          </cell>
          <cell r="O83">
            <v>0</v>
          </cell>
          <cell r="P83">
            <v>0.4393171254601847</v>
          </cell>
          <cell r="Q83">
            <v>0</v>
          </cell>
          <cell r="R83">
            <v>0.4393171254601847</v>
          </cell>
          <cell r="S83">
            <v>0</v>
          </cell>
        </row>
        <row r="84">
          <cell r="B84">
            <v>8</v>
          </cell>
          <cell r="C84" t="str">
            <v>Special Liab (Ocean, Air, B&amp;M)</v>
          </cell>
          <cell r="D84">
            <v>0</v>
          </cell>
          <cell r="E84">
            <v>0</v>
          </cell>
          <cell r="F84">
            <v>0</v>
          </cell>
          <cell r="G84">
            <v>0</v>
          </cell>
          <cell r="H84">
            <v>0</v>
          </cell>
          <cell r="I84">
            <v>0</v>
          </cell>
          <cell r="J84">
            <v>1</v>
          </cell>
          <cell r="K84">
            <v>0.89819000000000004</v>
          </cell>
          <cell r="L84">
            <v>0</v>
          </cell>
          <cell r="M84">
            <v>0.89819000000000004</v>
          </cell>
          <cell r="N84">
            <v>0.89819000000000004</v>
          </cell>
          <cell r="O84">
            <v>0</v>
          </cell>
          <cell r="P84">
            <v>0.45522000782978411</v>
          </cell>
          <cell r="Q84">
            <v>0</v>
          </cell>
          <cell r="R84">
            <v>0.45522000782978411</v>
          </cell>
          <cell r="S84">
            <v>0</v>
          </cell>
        </row>
        <row r="85">
          <cell r="B85">
            <v>9</v>
          </cell>
          <cell r="C85" t="str">
            <v>Other Liab (Occ)</v>
          </cell>
          <cell r="D85">
            <v>0</v>
          </cell>
          <cell r="E85">
            <v>0</v>
          </cell>
          <cell r="F85">
            <v>0</v>
          </cell>
          <cell r="G85">
            <v>0</v>
          </cell>
          <cell r="H85">
            <v>0</v>
          </cell>
          <cell r="I85">
            <v>0</v>
          </cell>
          <cell r="J85">
            <v>1</v>
          </cell>
          <cell r="K85">
            <v>0.80081999999999998</v>
          </cell>
          <cell r="L85">
            <v>0</v>
          </cell>
          <cell r="M85">
            <v>0.80081999999999998</v>
          </cell>
          <cell r="N85">
            <v>0.80081999999999998</v>
          </cell>
          <cell r="O85">
            <v>0</v>
          </cell>
          <cell r="P85">
            <v>0.46865041178749506</v>
          </cell>
          <cell r="Q85">
            <v>0</v>
          </cell>
          <cell r="R85">
            <v>0.46865041178749506</v>
          </cell>
          <cell r="S85">
            <v>0</v>
          </cell>
        </row>
        <row r="86">
          <cell r="B86">
            <v>10</v>
          </cell>
          <cell r="C86" t="str">
            <v>Other Liab (C/M)</v>
          </cell>
          <cell r="D86">
            <v>0</v>
          </cell>
          <cell r="E86">
            <v>0</v>
          </cell>
          <cell r="F86">
            <v>0</v>
          </cell>
          <cell r="G86">
            <v>0</v>
          </cell>
          <cell r="H86">
            <v>0</v>
          </cell>
          <cell r="I86">
            <v>0</v>
          </cell>
          <cell r="J86">
            <v>1</v>
          </cell>
          <cell r="K86">
            <v>0.86785000000000001</v>
          </cell>
          <cell r="L86">
            <v>0</v>
          </cell>
          <cell r="M86">
            <v>0.86785000000000001</v>
          </cell>
          <cell r="N86">
            <v>0.86785000000000001</v>
          </cell>
          <cell r="O86">
            <v>0</v>
          </cell>
          <cell r="P86">
            <v>0.42749414333023639</v>
          </cell>
          <cell r="Q86">
            <v>0</v>
          </cell>
          <cell r="R86">
            <v>0.42749414333023639</v>
          </cell>
          <cell r="S86">
            <v>0</v>
          </cell>
        </row>
        <row r="87">
          <cell r="B87">
            <v>11</v>
          </cell>
          <cell r="C87" t="str">
            <v>Prod Liab (Occ)</v>
          </cell>
          <cell r="D87">
            <v>0</v>
          </cell>
          <cell r="E87">
            <v>0</v>
          </cell>
          <cell r="F87">
            <v>0</v>
          </cell>
          <cell r="G87">
            <v>0</v>
          </cell>
          <cell r="H87">
            <v>0</v>
          </cell>
          <cell r="I87">
            <v>0</v>
          </cell>
          <cell r="J87">
            <v>1</v>
          </cell>
          <cell r="K87">
            <v>0.83508000000000004</v>
          </cell>
          <cell r="L87">
            <v>0</v>
          </cell>
          <cell r="M87">
            <v>0.83508000000000004</v>
          </cell>
          <cell r="N87">
            <v>0.83508000000000004</v>
          </cell>
          <cell r="O87">
            <v>0</v>
          </cell>
          <cell r="P87">
            <v>0.49477191014942112</v>
          </cell>
          <cell r="Q87">
            <v>0</v>
          </cell>
          <cell r="R87">
            <v>0.49477191014942112</v>
          </cell>
          <cell r="S87">
            <v>0</v>
          </cell>
        </row>
        <row r="88">
          <cell r="B88">
            <v>12</v>
          </cell>
          <cell r="C88" t="str">
            <v>Prod Liab (C/M)</v>
          </cell>
          <cell r="D88">
            <v>0</v>
          </cell>
          <cell r="E88">
            <v>0</v>
          </cell>
          <cell r="F88">
            <v>0</v>
          </cell>
          <cell r="G88">
            <v>0</v>
          </cell>
          <cell r="H88">
            <v>0</v>
          </cell>
          <cell r="I88">
            <v>0</v>
          </cell>
          <cell r="J88">
            <v>1</v>
          </cell>
          <cell r="K88">
            <v>0.87821000000000005</v>
          </cell>
          <cell r="L88">
            <v>0</v>
          </cell>
          <cell r="M88">
            <v>0.87821000000000005</v>
          </cell>
          <cell r="N88">
            <v>0.87821000000000005</v>
          </cell>
          <cell r="O88">
            <v>0</v>
          </cell>
          <cell r="P88">
            <v>0.42993000739479614</v>
          </cell>
          <cell r="Q88">
            <v>0</v>
          </cell>
          <cell r="R88">
            <v>0.42993000739479614</v>
          </cell>
          <cell r="S88">
            <v>0</v>
          </cell>
        </row>
        <row r="89">
          <cell r="B89">
            <v>13</v>
          </cell>
          <cell r="C89" t="str">
            <v>Commercial Property</v>
          </cell>
          <cell r="D89">
            <v>0</v>
          </cell>
          <cell r="E89">
            <v>0</v>
          </cell>
          <cell r="F89">
            <v>0</v>
          </cell>
          <cell r="G89">
            <v>0</v>
          </cell>
          <cell r="H89">
            <v>0</v>
          </cell>
          <cell r="I89">
            <v>0</v>
          </cell>
          <cell r="J89">
            <v>1</v>
          </cell>
          <cell r="K89">
            <v>0.96499999999999997</v>
          </cell>
          <cell r="L89">
            <v>0</v>
          </cell>
          <cell r="M89">
            <v>0.96499999999999997</v>
          </cell>
          <cell r="N89">
            <v>0.96499999999999997</v>
          </cell>
          <cell r="O89">
            <v>0</v>
          </cell>
          <cell r="P89">
            <v>0.44712720769058789</v>
          </cell>
          <cell r="Q89">
            <v>0</v>
          </cell>
          <cell r="R89">
            <v>0.44712720769058789</v>
          </cell>
          <cell r="S89">
            <v>0</v>
          </cell>
        </row>
        <row r="90">
          <cell r="B90">
            <v>14</v>
          </cell>
          <cell r="C90" t="str">
            <v>Motor Phys Damage</v>
          </cell>
          <cell r="D90">
            <v>0</v>
          </cell>
          <cell r="E90">
            <v>0</v>
          </cell>
          <cell r="F90">
            <v>0</v>
          </cell>
          <cell r="G90">
            <v>0</v>
          </cell>
          <cell r="H90">
            <v>0</v>
          </cell>
          <cell r="I90">
            <v>0</v>
          </cell>
          <cell r="J90">
            <v>1</v>
          </cell>
          <cell r="K90">
            <v>0.97499999999999998</v>
          </cell>
          <cell r="L90">
            <v>0</v>
          </cell>
          <cell r="M90">
            <v>0.97499999999999998</v>
          </cell>
          <cell r="N90">
            <v>0.97499999999999998</v>
          </cell>
          <cell r="O90">
            <v>0</v>
          </cell>
          <cell r="P90">
            <v>0.44712720769058789</v>
          </cell>
          <cell r="Q90">
            <v>0</v>
          </cell>
          <cell r="R90">
            <v>0.44712720769058789</v>
          </cell>
          <cell r="S90">
            <v>0</v>
          </cell>
        </row>
        <row r="91">
          <cell r="B91">
            <v>15</v>
          </cell>
          <cell r="C91" t="str">
            <v>Fid &amp; Sur /Fin. Guar</v>
          </cell>
          <cell r="D91">
            <v>0</v>
          </cell>
          <cell r="E91">
            <v>0</v>
          </cell>
          <cell r="F91">
            <v>0</v>
          </cell>
          <cell r="G91">
            <v>0</v>
          </cell>
          <cell r="H91">
            <v>0</v>
          </cell>
          <cell r="I91">
            <v>0</v>
          </cell>
          <cell r="J91">
            <v>1</v>
          </cell>
          <cell r="K91">
            <v>0.94599999999999995</v>
          </cell>
          <cell r="L91">
            <v>0</v>
          </cell>
          <cell r="M91">
            <v>0.94599999999999995</v>
          </cell>
          <cell r="N91">
            <v>0.94599999999999995</v>
          </cell>
          <cell r="O91">
            <v>0</v>
          </cell>
          <cell r="P91">
            <v>0.44712720769058789</v>
          </cell>
          <cell r="Q91">
            <v>0</v>
          </cell>
          <cell r="R91">
            <v>0.44712720769058789</v>
          </cell>
          <cell r="S91">
            <v>0</v>
          </cell>
        </row>
        <row r="92">
          <cell r="B92">
            <v>16</v>
          </cell>
          <cell r="C92" t="str">
            <v>X/S Property (Reinsurance)</v>
          </cell>
          <cell r="D92">
            <v>0</v>
          </cell>
          <cell r="E92">
            <v>0</v>
          </cell>
          <cell r="F92">
            <v>0</v>
          </cell>
          <cell r="G92">
            <v>0</v>
          </cell>
          <cell r="H92">
            <v>0</v>
          </cell>
          <cell r="I92">
            <v>0</v>
          </cell>
          <cell r="J92">
            <v>1</v>
          </cell>
          <cell r="K92">
            <v>0.88966000000000001</v>
          </cell>
          <cell r="L92">
            <v>0</v>
          </cell>
          <cell r="M92">
            <v>0.88966000000000001</v>
          </cell>
          <cell r="N92">
            <v>0.88966000000000001</v>
          </cell>
          <cell r="O92">
            <v>0</v>
          </cell>
          <cell r="P92">
            <v>0.48444761667920849</v>
          </cell>
          <cell r="Q92">
            <v>0</v>
          </cell>
          <cell r="R92">
            <v>0.48444761667920849</v>
          </cell>
          <cell r="S92">
            <v>0</v>
          </cell>
        </row>
        <row r="93">
          <cell r="B93">
            <v>17</v>
          </cell>
          <cell r="C93" t="str">
            <v>X/S Casualty (Reinsurance)</v>
          </cell>
          <cell r="D93">
            <v>0</v>
          </cell>
          <cell r="E93">
            <v>0</v>
          </cell>
          <cell r="F93">
            <v>0</v>
          </cell>
          <cell r="G93">
            <v>0</v>
          </cell>
          <cell r="H93">
            <v>0</v>
          </cell>
          <cell r="I93">
            <v>0</v>
          </cell>
          <cell r="J93">
            <v>1</v>
          </cell>
          <cell r="K93">
            <v>0.79842999999999997</v>
          </cell>
          <cell r="L93">
            <v>0</v>
          </cell>
          <cell r="M93">
            <v>0.79842999999999997</v>
          </cell>
          <cell r="N93">
            <v>0.79842999999999997</v>
          </cell>
          <cell r="O93">
            <v>0</v>
          </cell>
          <cell r="P93">
            <v>0.54775111649935904</v>
          </cell>
          <cell r="Q93">
            <v>0</v>
          </cell>
          <cell r="R93">
            <v>0.54775111649935904</v>
          </cell>
          <cell r="S93">
            <v>0</v>
          </cell>
        </row>
        <row r="94">
          <cell r="B94">
            <v>18</v>
          </cell>
          <cell r="C94" t="str">
            <v>Other P/C</v>
          </cell>
          <cell r="D94">
            <v>0</v>
          </cell>
          <cell r="E94">
            <v>0</v>
          </cell>
          <cell r="F94">
            <v>0</v>
          </cell>
          <cell r="G94">
            <v>0</v>
          </cell>
          <cell r="H94">
            <v>0</v>
          </cell>
          <cell r="I94">
            <v>0</v>
          </cell>
          <cell r="J94">
            <v>1</v>
          </cell>
          <cell r="K94">
            <v>0.9</v>
          </cell>
          <cell r="L94">
            <v>0</v>
          </cell>
          <cell r="M94">
            <v>0.9</v>
          </cell>
          <cell r="N94">
            <v>0.9</v>
          </cell>
          <cell r="O94">
            <v>0</v>
          </cell>
          <cell r="P94">
            <v>0.33534540576794092</v>
          </cell>
          <cell r="Q94">
            <v>0</v>
          </cell>
          <cell r="R94">
            <v>0.33534540576794092</v>
          </cell>
          <cell r="S94">
            <v>0</v>
          </cell>
        </row>
        <row r="95">
          <cell r="B95">
            <v>19</v>
          </cell>
          <cell r="C95" t="str">
            <v>Other P/C</v>
          </cell>
          <cell r="D95">
            <v>0</v>
          </cell>
          <cell r="E95">
            <v>0</v>
          </cell>
          <cell r="F95">
            <v>0</v>
          </cell>
          <cell r="G95">
            <v>0</v>
          </cell>
          <cell r="H95">
            <v>0</v>
          </cell>
          <cell r="I95">
            <v>0</v>
          </cell>
          <cell r="J95">
            <v>1</v>
          </cell>
          <cell r="K95">
            <v>0.9</v>
          </cell>
          <cell r="L95">
            <v>0</v>
          </cell>
          <cell r="M95">
            <v>0.9</v>
          </cell>
          <cell r="N95">
            <v>0.9</v>
          </cell>
          <cell r="O95">
            <v>0</v>
          </cell>
          <cell r="P95">
            <v>0.33534540576794092</v>
          </cell>
          <cell r="Q95">
            <v>0</v>
          </cell>
          <cell r="R95">
            <v>0.33534540576794092</v>
          </cell>
          <cell r="S95">
            <v>0</v>
          </cell>
        </row>
        <row r="96">
          <cell r="B96">
            <v>20</v>
          </cell>
          <cell r="C96" t="str">
            <v>Sub-Total</v>
          </cell>
          <cell r="D96">
            <v>0</v>
          </cell>
          <cell r="E96">
            <v>0</v>
          </cell>
          <cell r="F96">
            <v>0</v>
          </cell>
          <cell r="G96">
            <v>0</v>
          </cell>
          <cell r="H96">
            <v>0</v>
          </cell>
          <cell r="I96">
            <v>0</v>
          </cell>
          <cell r="J96">
            <v>1</v>
          </cell>
          <cell r="K96">
            <v>1</v>
          </cell>
          <cell r="M96">
            <v>1</v>
          </cell>
          <cell r="N96">
            <v>1</v>
          </cell>
          <cell r="O96">
            <v>0</v>
          </cell>
          <cell r="P96">
            <v>1</v>
          </cell>
          <cell r="R96">
            <v>0</v>
          </cell>
          <cell r="S96">
            <v>0</v>
          </cell>
        </row>
        <row r="98">
          <cell r="B98">
            <v>21</v>
          </cell>
          <cell r="F98" t="str">
            <v>Percent of net pml added to reserves for stress:</v>
          </cell>
          <cell r="G98">
            <v>0.4</v>
          </cell>
        </row>
        <row r="102">
          <cell r="D102" t="str">
            <v>(1)</v>
          </cell>
          <cell r="E102" t="str">
            <v>(2)</v>
          </cell>
          <cell r="F102" t="str">
            <v>(3)</v>
          </cell>
          <cell r="G102" t="str">
            <v>(4)</v>
          </cell>
          <cell r="H102" t="str">
            <v>(5)</v>
          </cell>
          <cell r="I102" t="str">
            <v>(6)</v>
          </cell>
          <cell r="J102" t="str">
            <v>(7)</v>
          </cell>
          <cell r="K102" t="str">
            <v>(8)</v>
          </cell>
          <cell r="L102" t="str">
            <v>(9)</v>
          </cell>
          <cell r="M102" t="str">
            <v>(10)</v>
          </cell>
          <cell r="N102" t="str">
            <v>(11)</v>
          </cell>
          <cell r="O102" t="str">
            <v>(12)</v>
          </cell>
          <cell r="P102" t="str">
            <v>(13)</v>
          </cell>
          <cell r="Q102" t="str">
            <v>(14)</v>
          </cell>
          <cell r="R102" t="str">
            <v>(15)</v>
          </cell>
          <cell r="S102" t="str">
            <v>(16)</v>
          </cell>
          <cell r="T102" t="str">
            <v>(17)</v>
          </cell>
        </row>
        <row r="104">
          <cell r="E104" t="str">
            <v>&lt;---------------------------- Carried Reserve ----------------------------&gt;</v>
          </cell>
          <cell r="L104" t="str">
            <v>Adjust-</v>
          </cell>
          <cell r="M104" t="str">
            <v>Final</v>
          </cell>
          <cell r="N104" t="str">
            <v>Total</v>
          </cell>
          <cell r="R104" t="str">
            <v>Final</v>
          </cell>
          <cell r="S104" t="str">
            <v>Adjusted</v>
          </cell>
        </row>
        <row r="105">
          <cell r="C105" t="str">
            <v>Health Business</v>
          </cell>
          <cell r="D105" t="str">
            <v>%</v>
          </cell>
          <cell r="E105" t="str">
            <v>Baseline</v>
          </cell>
          <cell r="F105" t="str">
            <v>Allocated Adjustment</v>
          </cell>
          <cell r="G105" t="str">
            <v>Stress Test Adjustment</v>
          </cell>
          <cell r="H105" t="str">
            <v>Manual Adjustment</v>
          </cell>
          <cell r="I105" t="str">
            <v>Total</v>
          </cell>
          <cell r="J105" t="str">
            <v>Deficiency Factor</v>
          </cell>
          <cell r="K105" t="str">
            <v>Base Discount Factor</v>
          </cell>
          <cell r="L105" t="str">
            <v>ment to Discount Factor</v>
          </cell>
          <cell r="M105" t="str">
            <v>Discount Factor (8)+(9)</v>
          </cell>
          <cell r="N105" t="str">
            <v>Adj. Factor  (7)*(10)</v>
          </cell>
          <cell r="O105" t="str">
            <v>Adjusted Reserves (6)*(11)</v>
          </cell>
          <cell r="P105" t="str">
            <v>Base Capital Factor</v>
          </cell>
          <cell r="Q105" t="str">
            <v>Adjust- ment</v>
          </cell>
          <cell r="R105" t="str">
            <v>Capital Factor (13)+(14)</v>
          </cell>
          <cell r="S105" t="str">
            <v>Required Capital    (12)*(15)</v>
          </cell>
          <cell r="T105" t="str">
            <v>Explanation of Adjustments</v>
          </cell>
        </row>
        <row r="106">
          <cell r="B106">
            <v>22</v>
          </cell>
          <cell r="C106" t="str">
            <v>Medical</v>
          </cell>
          <cell r="D106">
            <v>0</v>
          </cell>
          <cell r="E106">
            <v>0</v>
          </cell>
          <cell r="F106">
            <v>0</v>
          </cell>
          <cell r="G106">
            <v>0</v>
          </cell>
          <cell r="H106">
            <v>0</v>
          </cell>
          <cell r="I106">
            <v>0</v>
          </cell>
          <cell r="J106">
            <v>1</v>
          </cell>
          <cell r="K106">
            <v>0.95</v>
          </cell>
          <cell r="L106">
            <v>0</v>
          </cell>
          <cell r="M106">
            <v>0.95</v>
          </cell>
          <cell r="N106">
            <v>0.95</v>
          </cell>
          <cell r="O106">
            <v>0</v>
          </cell>
          <cell r="P106">
            <v>0.38229376257545261</v>
          </cell>
          <cell r="Q106">
            <v>0</v>
          </cell>
          <cell r="R106">
            <v>0.38229376257545261</v>
          </cell>
          <cell r="S106">
            <v>0</v>
          </cell>
        </row>
        <row r="107">
          <cell r="B107">
            <v>23</v>
          </cell>
          <cell r="C107" t="str">
            <v>Disability and Long Term Care</v>
          </cell>
          <cell r="D107">
            <v>0</v>
          </cell>
          <cell r="E107">
            <v>0</v>
          </cell>
          <cell r="F107">
            <v>0</v>
          </cell>
          <cell r="G107">
            <v>0</v>
          </cell>
          <cell r="H107">
            <v>0</v>
          </cell>
          <cell r="I107">
            <v>0</v>
          </cell>
          <cell r="J107">
            <v>1</v>
          </cell>
          <cell r="K107">
            <v>0.95</v>
          </cell>
          <cell r="L107">
            <v>0</v>
          </cell>
          <cell r="M107">
            <v>0.95</v>
          </cell>
          <cell r="N107">
            <v>0.95</v>
          </cell>
          <cell r="O107">
            <v>0</v>
          </cell>
          <cell r="P107">
            <v>0.38229376257545261</v>
          </cell>
          <cell r="Q107">
            <v>0</v>
          </cell>
          <cell r="R107">
            <v>0.38229376257545261</v>
          </cell>
          <cell r="S107">
            <v>0</v>
          </cell>
        </row>
        <row r="108">
          <cell r="B108">
            <v>24</v>
          </cell>
          <cell r="C108" t="str">
            <v>Critical Illness - Guaranteed</v>
          </cell>
          <cell r="D108">
            <v>0</v>
          </cell>
          <cell r="E108">
            <v>0</v>
          </cell>
          <cell r="F108">
            <v>0</v>
          </cell>
          <cell r="G108">
            <v>0</v>
          </cell>
          <cell r="H108">
            <v>0</v>
          </cell>
          <cell r="I108">
            <v>0</v>
          </cell>
          <cell r="J108">
            <v>1</v>
          </cell>
          <cell r="K108">
            <v>0.95</v>
          </cell>
          <cell r="L108">
            <v>0</v>
          </cell>
          <cell r="M108">
            <v>0.95</v>
          </cell>
          <cell r="N108">
            <v>0.95</v>
          </cell>
          <cell r="O108">
            <v>0</v>
          </cell>
          <cell r="P108">
            <v>0.38229376257545261</v>
          </cell>
          <cell r="Q108">
            <v>0</v>
          </cell>
          <cell r="R108">
            <v>0.38229376257545261</v>
          </cell>
          <cell r="S108">
            <v>0</v>
          </cell>
        </row>
        <row r="109">
          <cell r="B109">
            <v>25</v>
          </cell>
          <cell r="C109" t="str">
            <v>Critical Illness - NonGuaranteed</v>
          </cell>
          <cell r="D109">
            <v>0</v>
          </cell>
          <cell r="E109">
            <v>0</v>
          </cell>
          <cell r="F109">
            <v>0</v>
          </cell>
          <cell r="G109">
            <v>0</v>
          </cell>
          <cell r="H109">
            <v>0</v>
          </cell>
          <cell r="I109">
            <v>0</v>
          </cell>
          <cell r="J109">
            <v>1</v>
          </cell>
          <cell r="K109">
            <v>0.95</v>
          </cell>
          <cell r="L109">
            <v>0</v>
          </cell>
          <cell r="M109">
            <v>0.95</v>
          </cell>
          <cell r="N109">
            <v>0.95</v>
          </cell>
          <cell r="O109">
            <v>0</v>
          </cell>
          <cell r="P109">
            <v>0.38229376257545261</v>
          </cell>
          <cell r="Q109">
            <v>0</v>
          </cell>
          <cell r="R109">
            <v>0.38229376257545261</v>
          </cell>
          <cell r="S109">
            <v>0</v>
          </cell>
        </row>
        <row r="110">
          <cell r="B110">
            <v>26</v>
          </cell>
          <cell r="C110" t="str">
            <v>Health Reinsurance</v>
          </cell>
          <cell r="D110">
            <v>0</v>
          </cell>
          <cell r="E110">
            <v>0</v>
          </cell>
          <cell r="F110">
            <v>0</v>
          </cell>
          <cell r="G110">
            <v>0</v>
          </cell>
          <cell r="H110">
            <v>0</v>
          </cell>
          <cell r="I110">
            <v>0</v>
          </cell>
          <cell r="J110">
            <v>1</v>
          </cell>
          <cell r="K110">
            <v>0.79842999999999997</v>
          </cell>
          <cell r="L110">
            <v>0</v>
          </cell>
          <cell r="M110">
            <v>0.79842999999999997</v>
          </cell>
          <cell r="N110">
            <v>0.79842999999999997</v>
          </cell>
          <cell r="O110">
            <v>0</v>
          </cell>
          <cell r="P110">
            <v>0.54775111649935904</v>
          </cell>
          <cell r="Q110">
            <v>0</v>
          </cell>
          <cell r="R110">
            <v>0.54775111649935904</v>
          </cell>
          <cell r="S110">
            <v>0</v>
          </cell>
        </row>
        <row r="111">
          <cell r="B111">
            <v>27</v>
          </cell>
          <cell r="C111" t="str">
            <v>Other Health</v>
          </cell>
          <cell r="D111">
            <v>0</v>
          </cell>
          <cell r="E111">
            <v>0</v>
          </cell>
          <cell r="F111">
            <v>0</v>
          </cell>
          <cell r="G111">
            <v>0</v>
          </cell>
          <cell r="H111">
            <v>0</v>
          </cell>
          <cell r="I111">
            <v>0</v>
          </cell>
          <cell r="J111">
            <v>1</v>
          </cell>
          <cell r="K111">
            <v>0.95</v>
          </cell>
          <cell r="L111">
            <v>0</v>
          </cell>
          <cell r="M111">
            <v>0.95</v>
          </cell>
          <cell r="N111">
            <v>0.95</v>
          </cell>
          <cell r="O111">
            <v>0</v>
          </cell>
          <cell r="P111">
            <v>0.38229376257545261</v>
          </cell>
          <cell r="Q111">
            <v>0</v>
          </cell>
          <cell r="R111">
            <v>0.38229376257545261</v>
          </cell>
          <cell r="S111">
            <v>0</v>
          </cell>
        </row>
        <row r="112">
          <cell r="B112">
            <v>28</v>
          </cell>
          <cell r="C112" t="str">
            <v>Other Health</v>
          </cell>
          <cell r="D112">
            <v>0</v>
          </cell>
          <cell r="E112">
            <v>0</v>
          </cell>
          <cell r="F112">
            <v>0</v>
          </cell>
          <cell r="G112">
            <v>0</v>
          </cell>
          <cell r="H112">
            <v>0</v>
          </cell>
          <cell r="I112">
            <v>0</v>
          </cell>
          <cell r="J112">
            <v>1</v>
          </cell>
          <cell r="K112">
            <v>0.95</v>
          </cell>
          <cell r="L112">
            <v>0</v>
          </cell>
          <cell r="M112">
            <v>0.95</v>
          </cell>
          <cell r="N112">
            <v>0.95</v>
          </cell>
          <cell r="O112">
            <v>0</v>
          </cell>
          <cell r="P112">
            <v>0.38229376257545261</v>
          </cell>
          <cell r="Q112">
            <v>0</v>
          </cell>
          <cell r="R112">
            <v>0.38229376257545261</v>
          </cell>
          <cell r="S112">
            <v>0</v>
          </cell>
        </row>
        <row r="113">
          <cell r="B113">
            <v>29</v>
          </cell>
          <cell r="C113" t="str">
            <v>Sub-Total</v>
          </cell>
          <cell r="D113">
            <v>0</v>
          </cell>
          <cell r="E113">
            <v>0</v>
          </cell>
          <cell r="F113">
            <v>0</v>
          </cell>
          <cell r="G113">
            <v>0</v>
          </cell>
          <cell r="H113">
            <v>0</v>
          </cell>
          <cell r="I113">
            <v>0</v>
          </cell>
          <cell r="J113">
            <v>1</v>
          </cell>
          <cell r="K113">
            <v>1</v>
          </cell>
          <cell r="M113">
            <v>1</v>
          </cell>
          <cell r="N113">
            <v>1</v>
          </cell>
          <cell r="O113">
            <v>0</v>
          </cell>
          <cell r="P113">
            <v>1</v>
          </cell>
          <cell r="R113">
            <v>0</v>
          </cell>
          <cell r="S113">
            <v>0</v>
          </cell>
        </row>
        <row r="118">
          <cell r="B118">
            <v>30</v>
          </cell>
          <cell r="C118" t="str">
            <v>Total</v>
          </cell>
          <cell r="D118">
            <v>0</v>
          </cell>
          <cell r="E118">
            <v>0</v>
          </cell>
          <cell r="F118">
            <v>0</v>
          </cell>
          <cell r="G118">
            <v>0</v>
          </cell>
          <cell r="H118">
            <v>0</v>
          </cell>
          <cell r="I118">
            <v>0</v>
          </cell>
          <cell r="J118">
            <v>0</v>
          </cell>
          <cell r="K118">
            <v>1</v>
          </cell>
          <cell r="M118">
            <v>1</v>
          </cell>
          <cell r="N118">
            <v>1</v>
          </cell>
          <cell r="O118">
            <v>0</v>
          </cell>
          <cell r="P118">
            <v>0</v>
          </cell>
          <cell r="R118">
            <v>0</v>
          </cell>
          <cell r="S118">
            <v>0</v>
          </cell>
        </row>
        <row r="119">
          <cell r="E119">
            <v>0</v>
          </cell>
          <cell r="F119">
            <v>0</v>
          </cell>
          <cell r="G119">
            <v>0</v>
          </cell>
          <cell r="H119">
            <v>0</v>
          </cell>
          <cell r="I119">
            <v>0</v>
          </cell>
          <cell r="J119">
            <v>0</v>
          </cell>
          <cell r="K119">
            <v>1</v>
          </cell>
          <cell r="L119">
            <v>1</v>
          </cell>
          <cell r="M119">
            <v>0.30000000000000004</v>
          </cell>
          <cell r="N119">
            <v>0.7</v>
          </cell>
          <cell r="O119">
            <v>1</v>
          </cell>
          <cell r="P119">
            <v>1</v>
          </cell>
        </row>
        <row r="120">
          <cell r="B120">
            <v>31</v>
          </cell>
          <cell r="E120" t="str">
            <v>wind exposed nwp</v>
          </cell>
          <cell r="F120" t="str">
            <v>eq exposed nwp</v>
          </cell>
          <cell r="G120" t="str">
            <v>terror exposed nwp</v>
          </cell>
          <cell r="O120" t="str">
            <v xml:space="preserve">Growth Factor </v>
          </cell>
          <cell r="R120">
            <v>1.5</v>
          </cell>
          <cell r="S120">
            <v>1.5</v>
          </cell>
        </row>
        <row r="121">
          <cell r="B121">
            <v>32</v>
          </cell>
          <cell r="O121" t="str">
            <v>By Line Diversification Factor</v>
          </cell>
          <cell r="S121">
            <v>1</v>
          </cell>
        </row>
        <row r="122">
          <cell r="O122" t="str">
            <v>By Country Diversification Factor</v>
          </cell>
          <cell r="S122">
            <v>1</v>
          </cell>
        </row>
        <row r="123">
          <cell r="B123">
            <v>33</v>
          </cell>
          <cell r="C123" t="str">
            <v>Net Unearned Prem Reserve P/C only</v>
          </cell>
          <cell r="E123">
            <v>0</v>
          </cell>
          <cell r="O123" t="str">
            <v>Adjusted Non-Life Reserve Required Capital</v>
          </cell>
          <cell r="S123">
            <v>0</v>
          </cell>
        </row>
        <row r="124">
          <cell r="B124">
            <v>34</v>
          </cell>
          <cell r="O124" t="str">
            <v>Analyst's Adjustment ( Non-Life Business)</v>
          </cell>
          <cell r="S124">
            <v>0</v>
          </cell>
        </row>
        <row r="125">
          <cell r="B125">
            <v>35</v>
          </cell>
          <cell r="O125" t="str">
            <v>Net Required Capital for Non-Life Reserve Risk (B5)</v>
          </cell>
          <cell r="S125">
            <v>0</v>
          </cell>
        </row>
        <row r="126">
          <cell r="G126" t="str">
            <v>Note: Mortality and Longevity Risk captured on Life Reserves page.</v>
          </cell>
        </row>
        <row r="130">
          <cell r="C130" t="str">
            <v>Company Name:</v>
          </cell>
          <cell r="D130" t="str">
            <v>XYZ Sample</v>
          </cell>
          <cell r="K130" t="str">
            <v>Currency:</v>
          </cell>
          <cell r="L130" t="str">
            <v>Euros</v>
          </cell>
          <cell r="T130" t="str">
            <v>Page 21</v>
          </cell>
        </row>
        <row r="131">
          <cell r="C131" t="str">
            <v>AMB Number:</v>
          </cell>
          <cell r="D131" t="str">
            <v>99999</v>
          </cell>
          <cell r="K131" t="str">
            <v>Denomination:</v>
          </cell>
          <cell r="L131" t="str">
            <v>(000)s</v>
          </cell>
        </row>
        <row r="132">
          <cell r="C132" t="str">
            <v>Analyst:</v>
          </cell>
          <cell r="D132" t="str">
            <v xml:space="preserve"> </v>
          </cell>
        </row>
        <row r="133">
          <cell r="C133" t="str">
            <v>volatility = average</v>
          </cell>
          <cell r="J133" t="str">
            <v>NET LOSS AND LAE RESERVE RISK</v>
          </cell>
        </row>
        <row r="134">
          <cell r="C134" t="str">
            <v>analysis type = standard</v>
          </cell>
          <cell r="E134">
            <v>40543</v>
          </cell>
        </row>
        <row r="137">
          <cell r="D137" t="str">
            <v>(1)</v>
          </cell>
          <cell r="E137" t="str">
            <v>(2)</v>
          </cell>
          <cell r="F137" t="str">
            <v>(3)</v>
          </cell>
          <cell r="G137" t="str">
            <v>(4)</v>
          </cell>
          <cell r="H137" t="str">
            <v>(5)</v>
          </cell>
          <cell r="I137" t="str">
            <v>(6)</v>
          </cell>
          <cell r="J137" t="str">
            <v>(7)</v>
          </cell>
          <cell r="K137" t="str">
            <v>(8)</v>
          </cell>
          <cell r="L137" t="str">
            <v>(9)</v>
          </cell>
          <cell r="M137" t="str">
            <v>(10)</v>
          </cell>
          <cell r="N137" t="str">
            <v>(11)</v>
          </cell>
          <cell r="O137" t="str">
            <v>(12)</v>
          </cell>
          <cell r="P137" t="str">
            <v>(13)</v>
          </cell>
          <cell r="Q137" t="str">
            <v>(14)</v>
          </cell>
          <cell r="R137" t="str">
            <v>(15)</v>
          </cell>
          <cell r="S137" t="str">
            <v>(16)</v>
          </cell>
          <cell r="T137" t="str">
            <v>(17)</v>
          </cell>
        </row>
        <row r="139">
          <cell r="E139" t="str">
            <v>&lt;---------------------------- Carried Reserve ----------------------------&gt;</v>
          </cell>
          <cell r="L139" t="str">
            <v>Adjust-</v>
          </cell>
          <cell r="M139" t="str">
            <v>Final</v>
          </cell>
          <cell r="N139" t="str">
            <v>Total</v>
          </cell>
          <cell r="R139" t="str">
            <v>Final</v>
          </cell>
          <cell r="S139" t="str">
            <v>Adjusted</v>
          </cell>
        </row>
        <row r="140">
          <cell r="C140" t="str">
            <v>Property / Casualty Business</v>
          </cell>
          <cell r="D140" t="str">
            <v>%</v>
          </cell>
          <cell r="E140" t="str">
            <v>Baseline</v>
          </cell>
          <cell r="F140" t="str">
            <v>Allocated Adjustment</v>
          </cell>
          <cell r="G140" t="str">
            <v>Stress Test Adjustment</v>
          </cell>
          <cell r="H140" t="str">
            <v>Manual Adjustment</v>
          </cell>
          <cell r="I140" t="str">
            <v>Total</v>
          </cell>
          <cell r="J140" t="str">
            <v>Deficiency Factor</v>
          </cell>
          <cell r="K140" t="str">
            <v>Base Discount Factor</v>
          </cell>
          <cell r="L140" t="str">
            <v>ment to Discount Factor</v>
          </cell>
          <cell r="M140" t="str">
            <v>Discount Factor (8)+(9)</v>
          </cell>
          <cell r="N140" t="str">
            <v>Adj. Factor  (7)*(10)</v>
          </cell>
          <cell r="O140" t="str">
            <v>Adjusted Reserves (6)*(11)</v>
          </cell>
          <cell r="P140" t="str">
            <v>Base Capital Factor</v>
          </cell>
          <cell r="Q140" t="str">
            <v>Adjust- ment</v>
          </cell>
          <cell r="R140" t="str">
            <v>Capital Factor (13)+(14)</v>
          </cell>
          <cell r="S140" t="str">
            <v>Required Capital    (12)*(15)</v>
          </cell>
          <cell r="T140" t="str">
            <v>Explanation of Adjustments</v>
          </cell>
        </row>
        <row r="141">
          <cell r="B141">
            <v>1</v>
          </cell>
          <cell r="C141" t="str">
            <v>Personal Property</v>
          </cell>
          <cell r="D141">
            <v>0</v>
          </cell>
          <cell r="E141">
            <v>0</v>
          </cell>
          <cell r="F141">
            <v>0</v>
          </cell>
          <cell r="G141">
            <v>0</v>
          </cell>
          <cell r="H141">
            <v>0</v>
          </cell>
          <cell r="I141">
            <v>0</v>
          </cell>
          <cell r="J141">
            <v>1</v>
          </cell>
          <cell r="K141">
            <v>0.93520000000000003</v>
          </cell>
          <cell r="L141">
            <v>0</v>
          </cell>
          <cell r="M141">
            <v>0.93520000000000003</v>
          </cell>
          <cell r="N141">
            <v>0.93520000000000003</v>
          </cell>
          <cell r="O141">
            <v>0</v>
          </cell>
          <cell r="P141">
            <v>0.3739911588490048</v>
          </cell>
          <cell r="Q141">
            <v>0</v>
          </cell>
          <cell r="R141">
            <v>0.3739911588490048</v>
          </cell>
          <cell r="S141">
            <v>0</v>
          </cell>
        </row>
        <row r="142">
          <cell r="B142">
            <v>2</v>
          </cell>
          <cell r="C142" t="str">
            <v>Personal Motor</v>
          </cell>
          <cell r="D142">
            <v>0</v>
          </cell>
          <cell r="E142">
            <v>0</v>
          </cell>
          <cell r="F142">
            <v>0</v>
          </cell>
          <cell r="G142">
            <v>0</v>
          </cell>
          <cell r="H142">
            <v>0</v>
          </cell>
          <cell r="I142">
            <v>0</v>
          </cell>
          <cell r="J142">
            <v>1</v>
          </cell>
          <cell r="K142">
            <v>0.92535999999999996</v>
          </cell>
          <cell r="L142">
            <v>0</v>
          </cell>
          <cell r="M142">
            <v>0.92535999999999996</v>
          </cell>
          <cell r="N142">
            <v>0.92535999999999996</v>
          </cell>
          <cell r="O142">
            <v>0</v>
          </cell>
          <cell r="P142">
            <v>0.38252327654137752</v>
          </cell>
          <cell r="Q142">
            <v>0</v>
          </cell>
          <cell r="R142">
            <v>0.38252327654137752</v>
          </cell>
          <cell r="S142">
            <v>0</v>
          </cell>
        </row>
        <row r="143">
          <cell r="B143">
            <v>3</v>
          </cell>
          <cell r="C143" t="str">
            <v>Commercial Motor</v>
          </cell>
          <cell r="D143">
            <v>0</v>
          </cell>
          <cell r="E143">
            <v>0</v>
          </cell>
          <cell r="F143">
            <v>0</v>
          </cell>
          <cell r="G143">
            <v>0</v>
          </cell>
          <cell r="H143">
            <v>0</v>
          </cell>
          <cell r="I143">
            <v>0</v>
          </cell>
          <cell r="J143">
            <v>1</v>
          </cell>
          <cell r="K143">
            <v>0.91293999999999997</v>
          </cell>
          <cell r="L143">
            <v>0</v>
          </cell>
          <cell r="M143">
            <v>0.91293999999999997</v>
          </cell>
          <cell r="N143">
            <v>0.91293999999999997</v>
          </cell>
          <cell r="O143">
            <v>0</v>
          </cell>
          <cell r="P143">
            <v>0.38693700665531644</v>
          </cell>
          <cell r="Q143">
            <v>0</v>
          </cell>
          <cell r="R143">
            <v>0.38693700665531644</v>
          </cell>
          <cell r="S143">
            <v>0</v>
          </cell>
        </row>
        <row r="144">
          <cell r="B144">
            <v>4</v>
          </cell>
          <cell r="C144" t="str">
            <v>Occupational Accident</v>
          </cell>
          <cell r="D144">
            <v>0</v>
          </cell>
          <cell r="E144">
            <v>0</v>
          </cell>
          <cell r="F144">
            <v>0</v>
          </cell>
          <cell r="G144">
            <v>0</v>
          </cell>
          <cell r="H144">
            <v>0</v>
          </cell>
          <cell r="I144">
            <v>0</v>
          </cell>
          <cell r="J144">
            <v>1</v>
          </cell>
          <cell r="K144">
            <v>0.78388999999999998</v>
          </cell>
          <cell r="L144">
            <v>0</v>
          </cell>
          <cell r="M144">
            <v>0.78388999999999998</v>
          </cell>
          <cell r="N144">
            <v>0.78388999999999998</v>
          </cell>
          <cell r="O144">
            <v>0</v>
          </cell>
          <cell r="P144">
            <v>0.38059377703801622</v>
          </cell>
          <cell r="Q144">
            <v>0</v>
          </cell>
          <cell r="R144">
            <v>0.38059377703801622</v>
          </cell>
          <cell r="S144">
            <v>0</v>
          </cell>
        </row>
        <row r="145">
          <cell r="B145">
            <v>5</v>
          </cell>
          <cell r="C145" t="str">
            <v>Comm'l Multi Peril</v>
          </cell>
          <cell r="D145">
            <v>0</v>
          </cell>
          <cell r="E145">
            <v>0</v>
          </cell>
          <cell r="F145">
            <v>0</v>
          </cell>
          <cell r="G145">
            <v>0</v>
          </cell>
          <cell r="H145">
            <v>0</v>
          </cell>
          <cell r="I145">
            <v>0</v>
          </cell>
          <cell r="J145">
            <v>1</v>
          </cell>
          <cell r="K145">
            <v>0.86258999999999997</v>
          </cell>
          <cell r="L145">
            <v>0</v>
          </cell>
          <cell r="M145">
            <v>0.86258999999999997</v>
          </cell>
          <cell r="N145">
            <v>0.86258999999999997</v>
          </cell>
          <cell r="O145">
            <v>0</v>
          </cell>
          <cell r="P145">
            <v>0.40730211226875418</v>
          </cell>
          <cell r="Q145">
            <v>0</v>
          </cell>
          <cell r="R145">
            <v>0.40730211226875418</v>
          </cell>
          <cell r="S145">
            <v>0</v>
          </cell>
        </row>
        <row r="146">
          <cell r="B146">
            <v>6</v>
          </cell>
          <cell r="C146" t="str">
            <v>Med Mal (Occ)</v>
          </cell>
          <cell r="D146">
            <v>0</v>
          </cell>
          <cell r="E146">
            <v>0</v>
          </cell>
          <cell r="F146">
            <v>0</v>
          </cell>
          <cell r="G146">
            <v>0</v>
          </cell>
          <cell r="H146">
            <v>0</v>
          </cell>
          <cell r="I146">
            <v>0</v>
          </cell>
          <cell r="J146">
            <v>1</v>
          </cell>
          <cell r="K146">
            <v>0.87587000000000004</v>
          </cell>
          <cell r="L146">
            <v>0</v>
          </cell>
          <cell r="M146">
            <v>0.87587000000000004</v>
          </cell>
          <cell r="N146">
            <v>0.87587000000000004</v>
          </cell>
          <cell r="O146">
            <v>0</v>
          </cell>
          <cell r="P146">
            <v>0.50051553099692692</v>
          </cell>
          <cell r="Q146">
            <v>0</v>
          </cell>
          <cell r="R146">
            <v>0.50051553099692692</v>
          </cell>
          <cell r="S146">
            <v>0</v>
          </cell>
        </row>
        <row r="147">
          <cell r="B147">
            <v>7</v>
          </cell>
          <cell r="C147" t="str">
            <v>Med Mal (C/M)</v>
          </cell>
          <cell r="D147">
            <v>0</v>
          </cell>
          <cell r="E147">
            <v>0</v>
          </cell>
          <cell r="F147">
            <v>0</v>
          </cell>
          <cell r="G147">
            <v>0</v>
          </cell>
          <cell r="H147">
            <v>0</v>
          </cell>
          <cell r="I147">
            <v>0</v>
          </cell>
          <cell r="J147">
            <v>1</v>
          </cell>
          <cell r="K147">
            <v>0.89036999999999999</v>
          </cell>
          <cell r="L147">
            <v>0</v>
          </cell>
          <cell r="M147">
            <v>0.89036999999999999</v>
          </cell>
          <cell r="N147">
            <v>0.89036999999999999</v>
          </cell>
          <cell r="O147">
            <v>0</v>
          </cell>
          <cell r="P147">
            <v>0.4393171254601847</v>
          </cell>
          <cell r="Q147">
            <v>0</v>
          </cell>
          <cell r="R147">
            <v>0.4393171254601847</v>
          </cell>
          <cell r="S147">
            <v>0</v>
          </cell>
        </row>
        <row r="148">
          <cell r="B148">
            <v>8</v>
          </cell>
          <cell r="C148" t="str">
            <v>Special Liab (Ocean, Air, B&amp;M)</v>
          </cell>
          <cell r="D148">
            <v>0</v>
          </cell>
          <cell r="E148">
            <v>0</v>
          </cell>
          <cell r="F148">
            <v>0</v>
          </cell>
          <cell r="G148">
            <v>0</v>
          </cell>
          <cell r="H148">
            <v>0</v>
          </cell>
          <cell r="I148">
            <v>0</v>
          </cell>
          <cell r="J148">
            <v>1</v>
          </cell>
          <cell r="K148">
            <v>0.89819000000000004</v>
          </cell>
          <cell r="L148">
            <v>0</v>
          </cell>
          <cell r="M148">
            <v>0.89819000000000004</v>
          </cell>
          <cell r="N148">
            <v>0.89819000000000004</v>
          </cell>
          <cell r="O148">
            <v>0</v>
          </cell>
          <cell r="P148">
            <v>0.45522000782978411</v>
          </cell>
          <cell r="Q148">
            <v>0</v>
          </cell>
          <cell r="R148">
            <v>0.45522000782978411</v>
          </cell>
          <cell r="S148">
            <v>0</v>
          </cell>
        </row>
        <row r="149">
          <cell r="B149">
            <v>9</v>
          </cell>
          <cell r="C149" t="str">
            <v>Other Liab (Occ)</v>
          </cell>
          <cell r="D149">
            <v>0</v>
          </cell>
          <cell r="E149">
            <v>0</v>
          </cell>
          <cell r="F149">
            <v>0</v>
          </cell>
          <cell r="G149">
            <v>0</v>
          </cell>
          <cell r="H149">
            <v>0</v>
          </cell>
          <cell r="I149">
            <v>0</v>
          </cell>
          <cell r="J149">
            <v>1</v>
          </cell>
          <cell r="K149">
            <v>0.80081999999999998</v>
          </cell>
          <cell r="L149">
            <v>0</v>
          </cell>
          <cell r="M149">
            <v>0.80081999999999998</v>
          </cell>
          <cell r="N149">
            <v>0.80081999999999998</v>
          </cell>
          <cell r="O149">
            <v>0</v>
          </cell>
          <cell r="P149">
            <v>0.46865041178749506</v>
          </cell>
          <cell r="Q149">
            <v>0</v>
          </cell>
          <cell r="R149">
            <v>0.46865041178749506</v>
          </cell>
          <cell r="S149">
            <v>0</v>
          </cell>
        </row>
        <row r="150">
          <cell r="B150">
            <v>10</v>
          </cell>
          <cell r="C150" t="str">
            <v>Other Liab (C/M)</v>
          </cell>
          <cell r="D150">
            <v>0</v>
          </cell>
          <cell r="E150">
            <v>0</v>
          </cell>
          <cell r="F150">
            <v>0</v>
          </cell>
          <cell r="G150">
            <v>0</v>
          </cell>
          <cell r="H150">
            <v>0</v>
          </cell>
          <cell r="I150">
            <v>0</v>
          </cell>
          <cell r="J150">
            <v>1</v>
          </cell>
          <cell r="K150">
            <v>0.86785000000000001</v>
          </cell>
          <cell r="L150">
            <v>0</v>
          </cell>
          <cell r="M150">
            <v>0.86785000000000001</v>
          </cell>
          <cell r="N150">
            <v>0.86785000000000001</v>
          </cell>
          <cell r="O150">
            <v>0</v>
          </cell>
          <cell r="P150">
            <v>0.42749414333023639</v>
          </cell>
          <cell r="Q150">
            <v>0</v>
          </cell>
          <cell r="R150">
            <v>0.42749414333023639</v>
          </cell>
          <cell r="S150">
            <v>0</v>
          </cell>
        </row>
        <row r="151">
          <cell r="B151">
            <v>11</v>
          </cell>
          <cell r="C151" t="str">
            <v>Prod Liab (Occ)</v>
          </cell>
          <cell r="D151">
            <v>0</v>
          </cell>
          <cell r="E151">
            <v>0</v>
          </cell>
          <cell r="F151">
            <v>0</v>
          </cell>
          <cell r="G151">
            <v>0</v>
          </cell>
          <cell r="H151">
            <v>0</v>
          </cell>
          <cell r="I151">
            <v>0</v>
          </cell>
          <cell r="J151">
            <v>1</v>
          </cell>
          <cell r="K151">
            <v>0.83508000000000004</v>
          </cell>
          <cell r="L151">
            <v>0</v>
          </cell>
          <cell r="M151">
            <v>0.83508000000000004</v>
          </cell>
          <cell r="N151">
            <v>0.83508000000000004</v>
          </cell>
          <cell r="O151">
            <v>0</v>
          </cell>
          <cell r="P151">
            <v>0.49477191014942112</v>
          </cell>
          <cell r="Q151">
            <v>0</v>
          </cell>
          <cell r="R151">
            <v>0.49477191014942112</v>
          </cell>
          <cell r="S151">
            <v>0</v>
          </cell>
        </row>
        <row r="152">
          <cell r="B152">
            <v>12</v>
          </cell>
          <cell r="C152" t="str">
            <v>Prod Liab (C/M)</v>
          </cell>
          <cell r="D152">
            <v>0</v>
          </cell>
          <cell r="E152">
            <v>0</v>
          </cell>
          <cell r="F152">
            <v>0</v>
          </cell>
          <cell r="G152">
            <v>0</v>
          </cell>
          <cell r="H152">
            <v>0</v>
          </cell>
          <cell r="I152">
            <v>0</v>
          </cell>
          <cell r="J152">
            <v>1</v>
          </cell>
          <cell r="K152">
            <v>0.87821000000000005</v>
          </cell>
          <cell r="L152">
            <v>0</v>
          </cell>
          <cell r="M152">
            <v>0.87821000000000005</v>
          </cell>
          <cell r="N152">
            <v>0.87821000000000005</v>
          </cell>
          <cell r="O152">
            <v>0</v>
          </cell>
          <cell r="P152">
            <v>0.42993000739479614</v>
          </cell>
          <cell r="Q152">
            <v>0</v>
          </cell>
          <cell r="R152">
            <v>0.42993000739479614</v>
          </cell>
          <cell r="S152">
            <v>0</v>
          </cell>
        </row>
        <row r="153">
          <cell r="B153">
            <v>13</v>
          </cell>
          <cell r="C153" t="str">
            <v>Commercial Property</v>
          </cell>
          <cell r="D153">
            <v>0</v>
          </cell>
          <cell r="E153">
            <v>0</v>
          </cell>
          <cell r="F153">
            <v>0</v>
          </cell>
          <cell r="G153">
            <v>0</v>
          </cell>
          <cell r="H153">
            <v>0</v>
          </cell>
          <cell r="I153">
            <v>0</v>
          </cell>
          <cell r="J153">
            <v>1</v>
          </cell>
          <cell r="K153">
            <v>0.96499999999999997</v>
          </cell>
          <cell r="L153">
            <v>0</v>
          </cell>
          <cell r="M153">
            <v>0.96499999999999997</v>
          </cell>
          <cell r="N153">
            <v>0.96499999999999997</v>
          </cell>
          <cell r="O153">
            <v>0</v>
          </cell>
          <cell r="P153">
            <v>0.44712720769058789</v>
          </cell>
          <cell r="Q153">
            <v>0</v>
          </cell>
          <cell r="R153">
            <v>0.44712720769058789</v>
          </cell>
          <cell r="S153">
            <v>0</v>
          </cell>
        </row>
        <row r="154">
          <cell r="B154">
            <v>14</v>
          </cell>
          <cell r="C154" t="str">
            <v>Motor Phys Damage</v>
          </cell>
          <cell r="D154">
            <v>0</v>
          </cell>
          <cell r="E154">
            <v>0</v>
          </cell>
          <cell r="F154">
            <v>0</v>
          </cell>
          <cell r="G154">
            <v>0</v>
          </cell>
          <cell r="H154">
            <v>0</v>
          </cell>
          <cell r="I154">
            <v>0</v>
          </cell>
          <cell r="J154">
            <v>1</v>
          </cell>
          <cell r="K154">
            <v>0.97499999999999998</v>
          </cell>
          <cell r="L154">
            <v>0</v>
          </cell>
          <cell r="M154">
            <v>0.97499999999999998</v>
          </cell>
          <cell r="N154">
            <v>0.97499999999999998</v>
          </cell>
          <cell r="O154">
            <v>0</v>
          </cell>
          <cell r="P154">
            <v>0.44712720769058789</v>
          </cell>
          <cell r="Q154">
            <v>0</v>
          </cell>
          <cell r="R154">
            <v>0.44712720769058789</v>
          </cell>
          <cell r="S154">
            <v>0</v>
          </cell>
        </row>
        <row r="155">
          <cell r="B155">
            <v>15</v>
          </cell>
          <cell r="C155" t="str">
            <v>Fid &amp; Sur /Fin. Guar</v>
          </cell>
          <cell r="D155">
            <v>0</v>
          </cell>
          <cell r="E155">
            <v>0</v>
          </cell>
          <cell r="F155">
            <v>0</v>
          </cell>
          <cell r="G155">
            <v>0</v>
          </cell>
          <cell r="H155">
            <v>0</v>
          </cell>
          <cell r="I155">
            <v>0</v>
          </cell>
          <cell r="J155">
            <v>1</v>
          </cell>
          <cell r="K155">
            <v>0.94599999999999995</v>
          </cell>
          <cell r="L155">
            <v>0</v>
          </cell>
          <cell r="M155">
            <v>0.94599999999999995</v>
          </cell>
          <cell r="N155">
            <v>0.94599999999999995</v>
          </cell>
          <cell r="O155">
            <v>0</v>
          </cell>
          <cell r="P155">
            <v>0.44712720769058789</v>
          </cell>
          <cell r="Q155">
            <v>0</v>
          </cell>
          <cell r="R155">
            <v>0.44712720769058789</v>
          </cell>
          <cell r="S155">
            <v>0</v>
          </cell>
        </row>
        <row r="156">
          <cell r="B156">
            <v>16</v>
          </cell>
          <cell r="C156" t="str">
            <v>X/S Property (Reinsurance)</v>
          </cell>
          <cell r="D156">
            <v>0</v>
          </cell>
          <cell r="E156">
            <v>0</v>
          </cell>
          <cell r="F156">
            <v>0</v>
          </cell>
          <cell r="G156">
            <v>0</v>
          </cell>
          <cell r="H156">
            <v>0</v>
          </cell>
          <cell r="I156">
            <v>0</v>
          </cell>
          <cell r="J156">
            <v>1</v>
          </cell>
          <cell r="K156">
            <v>0.88966000000000001</v>
          </cell>
          <cell r="L156">
            <v>0</v>
          </cell>
          <cell r="M156">
            <v>0.88966000000000001</v>
          </cell>
          <cell r="N156">
            <v>0.88966000000000001</v>
          </cell>
          <cell r="O156">
            <v>0</v>
          </cell>
          <cell r="P156">
            <v>0.48444761667920849</v>
          </cell>
          <cell r="Q156">
            <v>0</v>
          </cell>
          <cell r="R156">
            <v>0.48444761667920849</v>
          </cell>
          <cell r="S156">
            <v>0</v>
          </cell>
        </row>
        <row r="157">
          <cell r="B157">
            <v>17</v>
          </cell>
          <cell r="C157" t="str">
            <v>X/S Casualty (Reinsurance)</v>
          </cell>
          <cell r="D157">
            <v>0</v>
          </cell>
          <cell r="E157">
            <v>0</v>
          </cell>
          <cell r="F157">
            <v>0</v>
          </cell>
          <cell r="G157">
            <v>0</v>
          </cell>
          <cell r="H157">
            <v>0</v>
          </cell>
          <cell r="I157">
            <v>0</v>
          </cell>
          <cell r="J157">
            <v>1</v>
          </cell>
          <cell r="K157">
            <v>0.79842999999999997</v>
          </cell>
          <cell r="L157">
            <v>0</v>
          </cell>
          <cell r="M157">
            <v>0.79842999999999997</v>
          </cell>
          <cell r="N157">
            <v>0.79842999999999997</v>
          </cell>
          <cell r="O157">
            <v>0</v>
          </cell>
          <cell r="P157">
            <v>0.54775111649935904</v>
          </cell>
          <cell r="Q157">
            <v>0</v>
          </cell>
          <cell r="R157">
            <v>0.54775111649935904</v>
          </cell>
          <cell r="S157">
            <v>0</v>
          </cell>
        </row>
        <row r="158">
          <cell r="B158">
            <v>18</v>
          </cell>
          <cell r="C158" t="str">
            <v>Other P/C</v>
          </cell>
          <cell r="D158">
            <v>0</v>
          </cell>
          <cell r="E158">
            <v>0</v>
          </cell>
          <cell r="F158">
            <v>0</v>
          </cell>
          <cell r="G158">
            <v>0</v>
          </cell>
          <cell r="H158">
            <v>0</v>
          </cell>
          <cell r="I158">
            <v>0</v>
          </cell>
          <cell r="J158">
            <v>1</v>
          </cell>
          <cell r="K158">
            <v>0.9</v>
          </cell>
          <cell r="L158">
            <v>0</v>
          </cell>
          <cell r="M158">
            <v>0.9</v>
          </cell>
          <cell r="N158">
            <v>0.9</v>
          </cell>
          <cell r="O158">
            <v>0</v>
          </cell>
          <cell r="P158">
            <v>0.33534540576794092</v>
          </cell>
          <cell r="Q158">
            <v>0</v>
          </cell>
          <cell r="R158">
            <v>0.33534540576794092</v>
          </cell>
          <cell r="S158">
            <v>0</v>
          </cell>
        </row>
        <row r="159">
          <cell r="B159">
            <v>19</v>
          </cell>
          <cell r="C159" t="str">
            <v>Other P/C</v>
          </cell>
          <cell r="D159">
            <v>0</v>
          </cell>
          <cell r="E159">
            <v>0</v>
          </cell>
          <cell r="F159">
            <v>0</v>
          </cell>
          <cell r="G159">
            <v>0</v>
          </cell>
          <cell r="H159">
            <v>0</v>
          </cell>
          <cell r="I159">
            <v>0</v>
          </cell>
          <cell r="J159">
            <v>1</v>
          </cell>
          <cell r="K159">
            <v>0.9</v>
          </cell>
          <cell r="L159">
            <v>0</v>
          </cell>
          <cell r="M159">
            <v>0.9</v>
          </cell>
          <cell r="N159">
            <v>0.9</v>
          </cell>
          <cell r="O159">
            <v>0</v>
          </cell>
          <cell r="P159">
            <v>0.33534540576794092</v>
          </cell>
          <cell r="Q159">
            <v>0</v>
          </cell>
          <cell r="R159">
            <v>0.33534540576794092</v>
          </cell>
          <cell r="S159">
            <v>0</v>
          </cell>
        </row>
        <row r="160">
          <cell r="B160">
            <v>20</v>
          </cell>
          <cell r="C160" t="str">
            <v>Sub-Total</v>
          </cell>
          <cell r="D160">
            <v>0</v>
          </cell>
          <cell r="E160">
            <v>0</v>
          </cell>
          <cell r="F160">
            <v>0</v>
          </cell>
          <cell r="G160">
            <v>0</v>
          </cell>
          <cell r="H160">
            <v>0</v>
          </cell>
          <cell r="I160">
            <v>0</v>
          </cell>
          <cell r="J160">
            <v>1</v>
          </cell>
          <cell r="K160">
            <v>1</v>
          </cell>
          <cell r="M160">
            <v>1</v>
          </cell>
          <cell r="N160">
            <v>1</v>
          </cell>
          <cell r="O160">
            <v>0</v>
          </cell>
          <cell r="P160">
            <v>1</v>
          </cell>
          <cell r="R160">
            <v>0</v>
          </cell>
          <cell r="S160">
            <v>0</v>
          </cell>
        </row>
        <row r="162">
          <cell r="B162">
            <v>21</v>
          </cell>
          <cell r="F162" t="str">
            <v>Percent of net pml added to reserves for stress:</v>
          </cell>
          <cell r="G162">
            <v>0.4</v>
          </cell>
        </row>
        <row r="166">
          <cell r="D166" t="str">
            <v>(1)</v>
          </cell>
          <cell r="E166" t="str">
            <v>(2)</v>
          </cell>
          <cell r="F166" t="str">
            <v>(3)</v>
          </cell>
          <cell r="G166" t="str">
            <v>(4)</v>
          </cell>
          <cell r="H166" t="str">
            <v>(5)</v>
          </cell>
          <cell r="I166" t="str">
            <v>(6)</v>
          </cell>
          <cell r="J166" t="str">
            <v>(7)</v>
          </cell>
          <cell r="K166" t="str">
            <v>(8)</v>
          </cell>
          <cell r="L166" t="str">
            <v>(9)</v>
          </cell>
          <cell r="M166" t="str">
            <v>(10)</v>
          </cell>
          <cell r="N166" t="str">
            <v>(11)</v>
          </cell>
          <cell r="O166" t="str">
            <v>(12)</v>
          </cell>
          <cell r="P166" t="str">
            <v>(13)</v>
          </cell>
          <cell r="Q166" t="str">
            <v>(14)</v>
          </cell>
          <cell r="R166" t="str">
            <v>(15)</v>
          </cell>
          <cell r="S166" t="str">
            <v>(16)</v>
          </cell>
          <cell r="T166" t="str">
            <v>(17)</v>
          </cell>
        </row>
        <row r="168">
          <cell r="E168" t="str">
            <v>&lt;---------------------------- Carried Reserve ----------------------------&gt;</v>
          </cell>
          <cell r="L168" t="str">
            <v>Adjust-</v>
          </cell>
          <cell r="M168" t="str">
            <v>Final</v>
          </cell>
          <cell r="N168" t="str">
            <v>Total</v>
          </cell>
          <cell r="R168" t="str">
            <v>Final</v>
          </cell>
          <cell r="S168" t="str">
            <v>Adjusted</v>
          </cell>
        </row>
        <row r="169">
          <cell r="C169" t="str">
            <v>Health Business</v>
          </cell>
          <cell r="D169" t="str">
            <v>%</v>
          </cell>
          <cell r="E169" t="str">
            <v>Baseline</v>
          </cell>
          <cell r="F169" t="str">
            <v>Allocated Adjustment</v>
          </cell>
          <cell r="G169" t="str">
            <v>Stress Test Adjustment</v>
          </cell>
          <cell r="H169" t="str">
            <v>Manual Adjustment</v>
          </cell>
          <cell r="I169" t="str">
            <v>Total</v>
          </cell>
          <cell r="J169" t="str">
            <v>Deficiency Factor</v>
          </cell>
          <cell r="K169" t="str">
            <v>Base Discount Factor</v>
          </cell>
          <cell r="L169" t="str">
            <v>ment to Discount Factor</v>
          </cell>
          <cell r="M169" t="str">
            <v>Discount Factor (8)+(9)</v>
          </cell>
          <cell r="N169" t="str">
            <v>Adj. Factor  (7)*(10)</v>
          </cell>
          <cell r="O169" t="str">
            <v>Adjusted Reserves (6)*(11)</v>
          </cell>
          <cell r="P169" t="str">
            <v>Base Capital Factor</v>
          </cell>
          <cell r="Q169" t="str">
            <v>Adjust- ment</v>
          </cell>
          <cell r="R169" t="str">
            <v>Capital Factor (13)+(14)</v>
          </cell>
          <cell r="S169" t="str">
            <v>Required Capital    (12)*(15)</v>
          </cell>
          <cell r="T169" t="str">
            <v>Explanation of Adjustments</v>
          </cell>
        </row>
        <row r="170">
          <cell r="B170">
            <v>22</v>
          </cell>
          <cell r="C170" t="str">
            <v>Medical</v>
          </cell>
          <cell r="D170">
            <v>0</v>
          </cell>
          <cell r="E170">
            <v>0</v>
          </cell>
          <cell r="F170">
            <v>0</v>
          </cell>
          <cell r="G170">
            <v>0</v>
          </cell>
          <cell r="H170">
            <v>0</v>
          </cell>
          <cell r="I170">
            <v>0</v>
          </cell>
          <cell r="J170">
            <v>1</v>
          </cell>
          <cell r="K170">
            <v>0.95</v>
          </cell>
          <cell r="L170">
            <v>0</v>
          </cell>
          <cell r="M170">
            <v>0.95</v>
          </cell>
          <cell r="N170">
            <v>0.95</v>
          </cell>
          <cell r="O170">
            <v>0</v>
          </cell>
          <cell r="P170">
            <v>0.38229376257545261</v>
          </cell>
          <cell r="Q170">
            <v>0</v>
          </cell>
          <cell r="R170">
            <v>0.38229376257545261</v>
          </cell>
          <cell r="S170">
            <v>0</v>
          </cell>
        </row>
        <row r="171">
          <cell r="B171">
            <v>23</v>
          </cell>
          <cell r="C171" t="str">
            <v>Disability and Long Term Care</v>
          </cell>
          <cell r="D171">
            <v>0</v>
          </cell>
          <cell r="E171">
            <v>0</v>
          </cell>
          <cell r="F171">
            <v>0</v>
          </cell>
          <cell r="G171">
            <v>0</v>
          </cell>
          <cell r="H171">
            <v>0</v>
          </cell>
          <cell r="I171">
            <v>0</v>
          </cell>
          <cell r="J171">
            <v>1</v>
          </cell>
          <cell r="K171">
            <v>0.95</v>
          </cell>
          <cell r="L171">
            <v>0</v>
          </cell>
          <cell r="M171">
            <v>0.95</v>
          </cell>
          <cell r="N171">
            <v>0.95</v>
          </cell>
          <cell r="O171">
            <v>0</v>
          </cell>
          <cell r="P171">
            <v>0.38229376257545261</v>
          </cell>
          <cell r="Q171">
            <v>0</v>
          </cell>
          <cell r="R171">
            <v>0.38229376257545261</v>
          </cell>
          <cell r="S171">
            <v>0</v>
          </cell>
        </row>
        <row r="172">
          <cell r="B172">
            <v>24</v>
          </cell>
          <cell r="C172" t="str">
            <v>Critical Illness - Guaranteed</v>
          </cell>
          <cell r="D172">
            <v>0</v>
          </cell>
          <cell r="E172">
            <v>0</v>
          </cell>
          <cell r="F172">
            <v>0</v>
          </cell>
          <cell r="G172">
            <v>0</v>
          </cell>
          <cell r="H172">
            <v>0</v>
          </cell>
          <cell r="I172">
            <v>0</v>
          </cell>
          <cell r="J172">
            <v>1</v>
          </cell>
          <cell r="K172">
            <v>0.95</v>
          </cell>
          <cell r="L172">
            <v>0</v>
          </cell>
          <cell r="M172">
            <v>0.95</v>
          </cell>
          <cell r="N172">
            <v>0.95</v>
          </cell>
          <cell r="O172">
            <v>0</v>
          </cell>
          <cell r="P172">
            <v>0.38229376257545261</v>
          </cell>
          <cell r="Q172">
            <v>0</v>
          </cell>
          <cell r="R172">
            <v>0.38229376257545261</v>
          </cell>
          <cell r="S172">
            <v>0</v>
          </cell>
        </row>
        <row r="173">
          <cell r="B173">
            <v>25</v>
          </cell>
          <cell r="C173" t="str">
            <v>Critical Illness - NonGuaranteed</v>
          </cell>
          <cell r="D173">
            <v>0</v>
          </cell>
          <cell r="E173">
            <v>0</v>
          </cell>
          <cell r="F173">
            <v>0</v>
          </cell>
          <cell r="G173">
            <v>0</v>
          </cell>
          <cell r="H173">
            <v>0</v>
          </cell>
          <cell r="I173">
            <v>0</v>
          </cell>
          <cell r="J173">
            <v>1</v>
          </cell>
          <cell r="K173">
            <v>0.95</v>
          </cell>
          <cell r="L173">
            <v>0</v>
          </cell>
          <cell r="M173">
            <v>0.95</v>
          </cell>
          <cell r="N173">
            <v>0.95</v>
          </cell>
          <cell r="O173">
            <v>0</v>
          </cell>
          <cell r="P173">
            <v>0.38229376257545261</v>
          </cell>
          <cell r="Q173">
            <v>0</v>
          </cell>
          <cell r="R173">
            <v>0.38229376257545261</v>
          </cell>
          <cell r="S173">
            <v>0</v>
          </cell>
        </row>
        <row r="174">
          <cell r="B174">
            <v>26</v>
          </cell>
          <cell r="C174" t="str">
            <v>Health Reinsurance</v>
          </cell>
          <cell r="D174">
            <v>0</v>
          </cell>
          <cell r="E174">
            <v>0</v>
          </cell>
          <cell r="F174">
            <v>0</v>
          </cell>
          <cell r="G174">
            <v>0</v>
          </cell>
          <cell r="H174">
            <v>0</v>
          </cell>
          <cell r="I174">
            <v>0</v>
          </cell>
          <cell r="J174">
            <v>1</v>
          </cell>
          <cell r="K174">
            <v>0.79842999999999997</v>
          </cell>
          <cell r="L174">
            <v>0</v>
          </cell>
          <cell r="M174">
            <v>0.79842999999999997</v>
          </cell>
          <cell r="N174">
            <v>0.79842999999999997</v>
          </cell>
          <cell r="O174">
            <v>0</v>
          </cell>
          <cell r="P174">
            <v>0.54775111649935904</v>
          </cell>
          <cell r="Q174">
            <v>0</v>
          </cell>
          <cell r="R174">
            <v>0.54775111649935904</v>
          </cell>
          <cell r="S174">
            <v>0</v>
          </cell>
        </row>
        <row r="175">
          <cell r="B175">
            <v>27</v>
          </cell>
          <cell r="C175" t="str">
            <v>Other Health</v>
          </cell>
          <cell r="D175">
            <v>0</v>
          </cell>
          <cell r="E175">
            <v>0</v>
          </cell>
          <cell r="F175">
            <v>0</v>
          </cell>
          <cell r="G175">
            <v>0</v>
          </cell>
          <cell r="H175">
            <v>0</v>
          </cell>
          <cell r="I175">
            <v>0</v>
          </cell>
          <cell r="J175">
            <v>1</v>
          </cell>
          <cell r="K175">
            <v>0.95</v>
          </cell>
          <cell r="L175">
            <v>0</v>
          </cell>
          <cell r="M175">
            <v>0.95</v>
          </cell>
          <cell r="N175">
            <v>0.95</v>
          </cell>
          <cell r="O175">
            <v>0</v>
          </cell>
          <cell r="P175">
            <v>0.38229376257545261</v>
          </cell>
          <cell r="Q175">
            <v>0</v>
          </cell>
          <cell r="R175">
            <v>0.38229376257545261</v>
          </cell>
          <cell r="S175">
            <v>0</v>
          </cell>
        </row>
        <row r="176">
          <cell r="B176">
            <v>28</v>
          </cell>
          <cell r="C176" t="str">
            <v>Other Health</v>
          </cell>
          <cell r="D176">
            <v>0</v>
          </cell>
          <cell r="E176">
            <v>0</v>
          </cell>
          <cell r="F176">
            <v>0</v>
          </cell>
          <cell r="G176">
            <v>0</v>
          </cell>
          <cell r="H176">
            <v>0</v>
          </cell>
          <cell r="I176">
            <v>0</v>
          </cell>
          <cell r="J176">
            <v>1</v>
          </cell>
          <cell r="K176">
            <v>0.95</v>
          </cell>
          <cell r="L176">
            <v>0</v>
          </cell>
          <cell r="M176">
            <v>0.95</v>
          </cell>
          <cell r="N176">
            <v>0.95</v>
          </cell>
          <cell r="O176">
            <v>0</v>
          </cell>
          <cell r="P176">
            <v>0.38229376257545261</v>
          </cell>
          <cell r="Q176">
            <v>0</v>
          </cell>
          <cell r="R176">
            <v>0.38229376257545261</v>
          </cell>
          <cell r="S176">
            <v>0</v>
          </cell>
        </row>
        <row r="177">
          <cell r="B177">
            <v>29</v>
          </cell>
          <cell r="C177" t="str">
            <v>Sub-Total</v>
          </cell>
          <cell r="D177">
            <v>0</v>
          </cell>
          <cell r="E177">
            <v>0</v>
          </cell>
          <cell r="F177">
            <v>0</v>
          </cell>
          <cell r="G177">
            <v>0</v>
          </cell>
          <cell r="H177">
            <v>0</v>
          </cell>
          <cell r="I177">
            <v>0</v>
          </cell>
          <cell r="J177">
            <v>1</v>
          </cell>
          <cell r="K177">
            <v>1</v>
          </cell>
          <cell r="M177">
            <v>1</v>
          </cell>
          <cell r="N177">
            <v>1</v>
          </cell>
          <cell r="O177">
            <v>0</v>
          </cell>
          <cell r="P177">
            <v>1</v>
          </cell>
          <cell r="R177">
            <v>0</v>
          </cell>
          <cell r="S177">
            <v>0</v>
          </cell>
        </row>
        <row r="182">
          <cell r="B182">
            <v>30</v>
          </cell>
          <cell r="C182" t="str">
            <v>Total</v>
          </cell>
          <cell r="D182">
            <v>0</v>
          </cell>
          <cell r="E182">
            <v>0</v>
          </cell>
          <cell r="F182">
            <v>0</v>
          </cell>
          <cell r="G182">
            <v>0</v>
          </cell>
          <cell r="H182">
            <v>0</v>
          </cell>
          <cell r="I182">
            <v>0</v>
          </cell>
          <cell r="J182">
            <v>0</v>
          </cell>
          <cell r="K182">
            <v>1</v>
          </cell>
          <cell r="M182">
            <v>1</v>
          </cell>
          <cell r="N182">
            <v>1</v>
          </cell>
          <cell r="O182">
            <v>0</v>
          </cell>
          <cell r="P182">
            <v>0</v>
          </cell>
          <cell r="R182">
            <v>0</v>
          </cell>
          <cell r="S182">
            <v>0</v>
          </cell>
        </row>
        <row r="183">
          <cell r="E183">
            <v>0</v>
          </cell>
          <cell r="F183">
            <v>0</v>
          </cell>
          <cell r="G183">
            <v>0</v>
          </cell>
          <cell r="H183">
            <v>0</v>
          </cell>
          <cell r="I183">
            <v>0</v>
          </cell>
          <cell r="J183">
            <v>0</v>
          </cell>
          <cell r="K183">
            <v>1</v>
          </cell>
          <cell r="L183">
            <v>1</v>
          </cell>
          <cell r="M183">
            <v>0.30000000000000004</v>
          </cell>
          <cell r="N183">
            <v>0.7</v>
          </cell>
          <cell r="O183">
            <v>1</v>
          </cell>
          <cell r="P183">
            <v>1</v>
          </cell>
        </row>
        <row r="184">
          <cell r="B184">
            <v>31</v>
          </cell>
          <cell r="E184" t="str">
            <v>wind exposed nwp</v>
          </cell>
          <cell r="F184" t="str">
            <v>eq exposed nwp</v>
          </cell>
          <cell r="G184" t="str">
            <v>terror exposed nwp</v>
          </cell>
          <cell r="O184" t="str">
            <v xml:space="preserve">Growth Factor </v>
          </cell>
          <cell r="R184">
            <v>1.5</v>
          </cell>
          <cell r="S184">
            <v>1.5</v>
          </cell>
        </row>
        <row r="185">
          <cell r="B185">
            <v>32</v>
          </cell>
          <cell r="O185" t="str">
            <v>By Line Diversification Factor</v>
          </cell>
          <cell r="S185">
            <v>1</v>
          </cell>
        </row>
        <row r="186">
          <cell r="O186" t="str">
            <v>By Country Diversification Factor</v>
          </cell>
          <cell r="S186">
            <v>1</v>
          </cell>
        </row>
        <row r="187">
          <cell r="B187">
            <v>33</v>
          </cell>
          <cell r="C187" t="str">
            <v>Net Unearned Prem Reserve P/C only</v>
          </cell>
          <cell r="E187">
            <v>0</v>
          </cell>
          <cell r="O187" t="str">
            <v>Adjusted Non-Life Reserve Required Capital</v>
          </cell>
          <cell r="S187">
            <v>0</v>
          </cell>
        </row>
        <row r="188">
          <cell r="B188">
            <v>34</v>
          </cell>
          <cell r="O188" t="str">
            <v>Analyst's Adjustment ( Non-Life Business)</v>
          </cell>
          <cell r="S188">
            <v>0</v>
          </cell>
        </row>
        <row r="189">
          <cell r="B189">
            <v>35</v>
          </cell>
          <cell r="O189" t="str">
            <v>Net Required Capital for Non-Life Reserve Risk (B5)</v>
          </cell>
          <cell r="S189">
            <v>0</v>
          </cell>
        </row>
        <row r="190">
          <cell r="G190" t="str">
            <v>Note: Mortality and Longevity Risk captured on Life Reserves page.</v>
          </cell>
        </row>
        <row r="194">
          <cell r="C194" t="str">
            <v>Company Name:</v>
          </cell>
          <cell r="D194" t="str">
            <v>XYZ Sample</v>
          </cell>
          <cell r="K194" t="str">
            <v>Currency:</v>
          </cell>
          <cell r="L194" t="str">
            <v>Euros</v>
          </cell>
          <cell r="T194" t="str">
            <v>Page 29</v>
          </cell>
        </row>
        <row r="195">
          <cell r="C195" t="str">
            <v>AMB Number:</v>
          </cell>
          <cell r="D195" t="str">
            <v>99999</v>
          </cell>
          <cell r="K195" t="str">
            <v>Denomination:</v>
          </cell>
          <cell r="L195" t="str">
            <v>(000)s</v>
          </cell>
        </row>
        <row r="196">
          <cell r="C196" t="str">
            <v>Analyst:</v>
          </cell>
          <cell r="D196" t="str">
            <v xml:space="preserve"> </v>
          </cell>
        </row>
        <row r="197">
          <cell r="C197" t="str">
            <v>volatility = average</v>
          </cell>
          <cell r="J197" t="str">
            <v>NET LOSS AND LAE RESERVE RISK</v>
          </cell>
        </row>
        <row r="198">
          <cell r="C198" t="str">
            <v>analysis type = standard</v>
          </cell>
          <cell r="E198">
            <v>40908</v>
          </cell>
        </row>
        <row r="201">
          <cell r="D201" t="str">
            <v>(1)</v>
          </cell>
          <cell r="E201" t="str">
            <v>(2)</v>
          </cell>
          <cell r="F201" t="str">
            <v>(3)</v>
          </cell>
          <cell r="G201" t="str">
            <v>(4)</v>
          </cell>
          <cell r="H201" t="str">
            <v>(5)</v>
          </cell>
          <cell r="I201" t="str">
            <v>(6)</v>
          </cell>
          <cell r="J201" t="str">
            <v>(7)</v>
          </cell>
          <cell r="K201" t="str">
            <v>(8)</v>
          </cell>
          <cell r="L201" t="str">
            <v>(9)</v>
          </cell>
          <cell r="M201" t="str">
            <v>(10)</v>
          </cell>
          <cell r="N201" t="str">
            <v>(11)</v>
          </cell>
          <cell r="O201" t="str">
            <v>(12)</v>
          </cell>
          <cell r="P201" t="str">
            <v>(13)</v>
          </cell>
          <cell r="Q201" t="str">
            <v>(14)</v>
          </cell>
          <cell r="R201" t="str">
            <v>(15)</v>
          </cell>
          <cell r="S201" t="str">
            <v>(16)</v>
          </cell>
          <cell r="T201" t="str">
            <v>(17)</v>
          </cell>
        </row>
        <row r="203">
          <cell r="E203" t="str">
            <v>&lt;---------------------------- Carried Reserve ----------------------------&gt;</v>
          </cell>
          <cell r="L203" t="str">
            <v>Adjust-</v>
          </cell>
          <cell r="M203" t="str">
            <v>Final</v>
          </cell>
          <cell r="N203" t="str">
            <v>Total</v>
          </cell>
          <cell r="R203" t="str">
            <v>Final</v>
          </cell>
          <cell r="S203" t="str">
            <v>Adjusted</v>
          </cell>
        </row>
        <row r="204">
          <cell r="C204" t="str">
            <v>Property / Casualty Business</v>
          </cell>
          <cell r="D204" t="str">
            <v>%</v>
          </cell>
          <cell r="E204" t="str">
            <v>Baseline</v>
          </cell>
          <cell r="F204" t="str">
            <v>Allocated Adjustment</v>
          </cell>
          <cell r="G204" t="str">
            <v>Stress Test Adjustment</v>
          </cell>
          <cell r="H204" t="str">
            <v>Manual Adjustment</v>
          </cell>
          <cell r="I204" t="str">
            <v>Total</v>
          </cell>
          <cell r="J204" t="str">
            <v>Deficiency Factor</v>
          </cell>
          <cell r="K204" t="str">
            <v>Base Discount Factor</v>
          </cell>
          <cell r="L204" t="str">
            <v>ment to Discount Factor</v>
          </cell>
          <cell r="M204" t="str">
            <v>Discount Factor (8)+(9)</v>
          </cell>
          <cell r="N204" t="str">
            <v>Adj. Factor  (7)*(10)</v>
          </cell>
          <cell r="O204" t="str">
            <v>Adjusted Reserves (6)*(11)</v>
          </cell>
          <cell r="P204" t="str">
            <v>Base Capital Factor</v>
          </cell>
          <cell r="Q204" t="str">
            <v>Adjust- ment</v>
          </cell>
          <cell r="R204" t="str">
            <v>Capital Factor (13)+(14)</v>
          </cell>
          <cell r="S204" t="str">
            <v>Required Capital    (12)*(15)</v>
          </cell>
          <cell r="T204" t="str">
            <v>Explanation of Adjustments</v>
          </cell>
        </row>
        <row r="205">
          <cell r="B205">
            <v>1</v>
          </cell>
          <cell r="C205" t="str">
            <v>Personal Property</v>
          </cell>
          <cell r="D205">
            <v>0</v>
          </cell>
          <cell r="E205">
            <v>0</v>
          </cell>
          <cell r="F205">
            <v>0</v>
          </cell>
          <cell r="G205">
            <v>0</v>
          </cell>
          <cell r="H205">
            <v>0</v>
          </cell>
          <cell r="I205">
            <v>0</v>
          </cell>
          <cell r="J205">
            <v>1</v>
          </cell>
          <cell r="K205">
            <v>0.93520000000000003</v>
          </cell>
          <cell r="L205">
            <v>0</v>
          </cell>
          <cell r="M205">
            <v>0.93520000000000003</v>
          </cell>
          <cell r="N205">
            <v>0.93520000000000003</v>
          </cell>
          <cell r="O205">
            <v>0</v>
          </cell>
          <cell r="P205">
            <v>0.3739911588490048</v>
          </cell>
          <cell r="Q205">
            <v>0</v>
          </cell>
          <cell r="R205">
            <v>0.3739911588490048</v>
          </cell>
          <cell r="S205">
            <v>0</v>
          </cell>
        </row>
        <row r="206">
          <cell r="B206">
            <v>2</v>
          </cell>
          <cell r="C206" t="str">
            <v>Personal Motor</v>
          </cell>
          <cell r="D206">
            <v>0</v>
          </cell>
          <cell r="E206">
            <v>0</v>
          </cell>
          <cell r="F206">
            <v>0</v>
          </cell>
          <cell r="G206">
            <v>0</v>
          </cell>
          <cell r="H206">
            <v>0</v>
          </cell>
          <cell r="I206">
            <v>0</v>
          </cell>
          <cell r="J206">
            <v>1</v>
          </cell>
          <cell r="K206">
            <v>0.92535999999999996</v>
          </cell>
          <cell r="L206">
            <v>0</v>
          </cell>
          <cell r="M206">
            <v>0.92535999999999996</v>
          </cell>
          <cell r="N206">
            <v>0.92535999999999996</v>
          </cell>
          <cell r="O206">
            <v>0</v>
          </cell>
          <cell r="P206">
            <v>0.38252327654137752</v>
          </cell>
          <cell r="Q206">
            <v>0</v>
          </cell>
          <cell r="R206">
            <v>0.38252327654137752</v>
          </cell>
          <cell r="S206">
            <v>0</v>
          </cell>
        </row>
        <row r="207">
          <cell r="B207">
            <v>3</v>
          </cell>
          <cell r="C207" t="str">
            <v>Commercial Motor</v>
          </cell>
          <cell r="D207">
            <v>0</v>
          </cell>
          <cell r="E207">
            <v>0</v>
          </cell>
          <cell r="F207">
            <v>0</v>
          </cell>
          <cell r="G207">
            <v>0</v>
          </cell>
          <cell r="H207">
            <v>0</v>
          </cell>
          <cell r="I207">
            <v>0</v>
          </cell>
          <cell r="J207">
            <v>1</v>
          </cell>
          <cell r="K207">
            <v>0.91293999999999997</v>
          </cell>
          <cell r="L207">
            <v>0</v>
          </cell>
          <cell r="M207">
            <v>0.91293999999999997</v>
          </cell>
          <cell r="N207">
            <v>0.91293999999999997</v>
          </cell>
          <cell r="O207">
            <v>0</v>
          </cell>
          <cell r="P207">
            <v>0.38693700665531644</v>
          </cell>
          <cell r="Q207">
            <v>0</v>
          </cell>
          <cell r="R207">
            <v>0.38693700665531644</v>
          </cell>
          <cell r="S207">
            <v>0</v>
          </cell>
        </row>
        <row r="208">
          <cell r="B208">
            <v>4</v>
          </cell>
          <cell r="C208" t="str">
            <v>Occupational Accident</v>
          </cell>
          <cell r="D208">
            <v>0</v>
          </cell>
          <cell r="E208">
            <v>0</v>
          </cell>
          <cell r="F208">
            <v>0</v>
          </cell>
          <cell r="G208">
            <v>0</v>
          </cell>
          <cell r="H208">
            <v>0</v>
          </cell>
          <cell r="I208">
            <v>0</v>
          </cell>
          <cell r="J208">
            <v>1</v>
          </cell>
          <cell r="K208">
            <v>0.78388999999999998</v>
          </cell>
          <cell r="L208">
            <v>0</v>
          </cell>
          <cell r="M208">
            <v>0.78388999999999998</v>
          </cell>
          <cell r="N208">
            <v>0.78388999999999998</v>
          </cell>
          <cell r="O208">
            <v>0</v>
          </cell>
          <cell r="P208">
            <v>0.38059377703801622</v>
          </cell>
          <cell r="Q208">
            <v>0</v>
          </cell>
          <cell r="R208">
            <v>0.38059377703801622</v>
          </cell>
          <cell r="S208">
            <v>0</v>
          </cell>
        </row>
        <row r="209">
          <cell r="B209">
            <v>5</v>
          </cell>
          <cell r="C209" t="str">
            <v>Comm'l Multi Peril</v>
          </cell>
          <cell r="D209">
            <v>0</v>
          </cell>
          <cell r="E209">
            <v>0</v>
          </cell>
          <cell r="F209">
            <v>0</v>
          </cell>
          <cell r="G209">
            <v>0</v>
          </cell>
          <cell r="H209">
            <v>0</v>
          </cell>
          <cell r="I209">
            <v>0</v>
          </cell>
          <cell r="J209">
            <v>1</v>
          </cell>
          <cell r="K209">
            <v>0.86258999999999997</v>
          </cell>
          <cell r="L209">
            <v>0</v>
          </cell>
          <cell r="M209">
            <v>0.86258999999999997</v>
          </cell>
          <cell r="N209">
            <v>0.86258999999999997</v>
          </cell>
          <cell r="O209">
            <v>0</v>
          </cell>
          <cell r="P209">
            <v>0.40730211226875418</v>
          </cell>
          <cell r="Q209">
            <v>0</v>
          </cell>
          <cell r="R209">
            <v>0.40730211226875418</v>
          </cell>
          <cell r="S209">
            <v>0</v>
          </cell>
        </row>
        <row r="210">
          <cell r="B210">
            <v>6</v>
          </cell>
          <cell r="C210" t="str">
            <v>Med Mal (Occ)</v>
          </cell>
          <cell r="D210">
            <v>0</v>
          </cell>
          <cell r="E210">
            <v>0</v>
          </cell>
          <cell r="F210">
            <v>0</v>
          </cell>
          <cell r="G210">
            <v>0</v>
          </cell>
          <cell r="H210">
            <v>0</v>
          </cell>
          <cell r="I210">
            <v>0</v>
          </cell>
          <cell r="J210">
            <v>1</v>
          </cell>
          <cell r="K210">
            <v>0.87587000000000004</v>
          </cell>
          <cell r="L210">
            <v>0</v>
          </cell>
          <cell r="M210">
            <v>0.87587000000000004</v>
          </cell>
          <cell r="N210">
            <v>0.87587000000000004</v>
          </cell>
          <cell r="O210">
            <v>0</v>
          </cell>
          <cell r="P210">
            <v>0.50051553099692692</v>
          </cell>
          <cell r="Q210">
            <v>0</v>
          </cell>
          <cell r="R210">
            <v>0.50051553099692692</v>
          </cell>
          <cell r="S210">
            <v>0</v>
          </cell>
        </row>
        <row r="211">
          <cell r="B211">
            <v>7</v>
          </cell>
          <cell r="C211" t="str">
            <v>Med Mal (C/M)</v>
          </cell>
          <cell r="D211">
            <v>0</v>
          </cell>
          <cell r="E211">
            <v>0</v>
          </cell>
          <cell r="F211">
            <v>0</v>
          </cell>
          <cell r="G211">
            <v>0</v>
          </cell>
          <cell r="H211">
            <v>0</v>
          </cell>
          <cell r="I211">
            <v>0</v>
          </cell>
          <cell r="J211">
            <v>1</v>
          </cell>
          <cell r="K211">
            <v>0.89036999999999999</v>
          </cell>
          <cell r="L211">
            <v>0</v>
          </cell>
          <cell r="M211">
            <v>0.89036999999999999</v>
          </cell>
          <cell r="N211">
            <v>0.89036999999999999</v>
          </cell>
          <cell r="O211">
            <v>0</v>
          </cell>
          <cell r="P211">
            <v>0.4393171254601847</v>
          </cell>
          <cell r="Q211">
            <v>0</v>
          </cell>
          <cell r="R211">
            <v>0.4393171254601847</v>
          </cell>
          <cell r="S211">
            <v>0</v>
          </cell>
        </row>
        <row r="212">
          <cell r="B212">
            <v>8</v>
          </cell>
          <cell r="C212" t="str">
            <v>Special Liab (Ocean, Air, B&amp;M)</v>
          </cell>
          <cell r="D212">
            <v>0</v>
          </cell>
          <cell r="E212">
            <v>0</v>
          </cell>
          <cell r="F212">
            <v>0</v>
          </cell>
          <cell r="G212">
            <v>0</v>
          </cell>
          <cell r="H212">
            <v>0</v>
          </cell>
          <cell r="I212">
            <v>0</v>
          </cell>
          <cell r="J212">
            <v>1</v>
          </cell>
          <cell r="K212">
            <v>0.89819000000000004</v>
          </cell>
          <cell r="L212">
            <v>0</v>
          </cell>
          <cell r="M212">
            <v>0.89819000000000004</v>
          </cell>
          <cell r="N212">
            <v>0.89819000000000004</v>
          </cell>
          <cell r="O212">
            <v>0</v>
          </cell>
          <cell r="P212">
            <v>0.45522000782978411</v>
          </cell>
          <cell r="Q212">
            <v>0</v>
          </cell>
          <cell r="R212">
            <v>0.45522000782978411</v>
          </cell>
          <cell r="S212">
            <v>0</v>
          </cell>
        </row>
        <row r="213">
          <cell r="B213">
            <v>9</v>
          </cell>
          <cell r="C213" t="str">
            <v>Other Liab (Occ)</v>
          </cell>
          <cell r="D213">
            <v>0</v>
          </cell>
          <cell r="E213">
            <v>0</v>
          </cell>
          <cell r="F213">
            <v>0</v>
          </cell>
          <cell r="G213">
            <v>0</v>
          </cell>
          <cell r="H213">
            <v>0</v>
          </cell>
          <cell r="I213">
            <v>0</v>
          </cell>
          <cell r="J213">
            <v>1</v>
          </cell>
          <cell r="K213">
            <v>0.80081999999999998</v>
          </cell>
          <cell r="L213">
            <v>0</v>
          </cell>
          <cell r="M213">
            <v>0.80081999999999998</v>
          </cell>
          <cell r="N213">
            <v>0.80081999999999998</v>
          </cell>
          <cell r="O213">
            <v>0</v>
          </cell>
          <cell r="P213">
            <v>0.46865041178749506</v>
          </cell>
          <cell r="Q213">
            <v>0</v>
          </cell>
          <cell r="R213">
            <v>0.46865041178749506</v>
          </cell>
          <cell r="S213">
            <v>0</v>
          </cell>
        </row>
        <row r="214">
          <cell r="B214">
            <v>10</v>
          </cell>
          <cell r="C214" t="str">
            <v>Other Liab (C/M)</v>
          </cell>
          <cell r="D214">
            <v>0</v>
          </cell>
          <cell r="E214">
            <v>0</v>
          </cell>
          <cell r="F214">
            <v>0</v>
          </cell>
          <cell r="G214">
            <v>0</v>
          </cell>
          <cell r="H214">
            <v>0</v>
          </cell>
          <cell r="I214">
            <v>0</v>
          </cell>
          <cell r="J214">
            <v>1</v>
          </cell>
          <cell r="K214">
            <v>0.86785000000000001</v>
          </cell>
          <cell r="L214">
            <v>0</v>
          </cell>
          <cell r="M214">
            <v>0.86785000000000001</v>
          </cell>
          <cell r="N214">
            <v>0.86785000000000001</v>
          </cell>
          <cell r="O214">
            <v>0</v>
          </cell>
          <cell r="P214">
            <v>0.42749414333023639</v>
          </cell>
          <cell r="Q214">
            <v>0</v>
          </cell>
          <cell r="R214">
            <v>0.42749414333023639</v>
          </cell>
          <cell r="S214">
            <v>0</v>
          </cell>
        </row>
        <row r="215">
          <cell r="B215">
            <v>11</v>
          </cell>
          <cell r="C215" t="str">
            <v>Prod Liab (Occ)</v>
          </cell>
          <cell r="D215">
            <v>0</v>
          </cell>
          <cell r="E215">
            <v>0</v>
          </cell>
          <cell r="F215">
            <v>0</v>
          </cell>
          <cell r="G215">
            <v>0</v>
          </cell>
          <cell r="H215">
            <v>0</v>
          </cell>
          <cell r="I215">
            <v>0</v>
          </cell>
          <cell r="J215">
            <v>1</v>
          </cell>
          <cell r="K215">
            <v>0.83508000000000004</v>
          </cell>
          <cell r="L215">
            <v>0</v>
          </cell>
          <cell r="M215">
            <v>0.83508000000000004</v>
          </cell>
          <cell r="N215">
            <v>0.83508000000000004</v>
          </cell>
          <cell r="O215">
            <v>0</v>
          </cell>
          <cell r="P215">
            <v>0.49477191014942112</v>
          </cell>
          <cell r="Q215">
            <v>0</v>
          </cell>
          <cell r="R215">
            <v>0.49477191014942112</v>
          </cell>
          <cell r="S215">
            <v>0</v>
          </cell>
        </row>
        <row r="216">
          <cell r="B216">
            <v>12</v>
          </cell>
          <cell r="C216" t="str">
            <v>Prod Liab (C/M)</v>
          </cell>
          <cell r="D216">
            <v>0</v>
          </cell>
          <cell r="E216">
            <v>0</v>
          </cell>
          <cell r="F216">
            <v>0</v>
          </cell>
          <cell r="G216">
            <v>0</v>
          </cell>
          <cell r="H216">
            <v>0</v>
          </cell>
          <cell r="I216">
            <v>0</v>
          </cell>
          <cell r="J216">
            <v>1</v>
          </cell>
          <cell r="K216">
            <v>0.87821000000000005</v>
          </cell>
          <cell r="L216">
            <v>0</v>
          </cell>
          <cell r="M216">
            <v>0.87821000000000005</v>
          </cell>
          <cell r="N216">
            <v>0.87821000000000005</v>
          </cell>
          <cell r="O216">
            <v>0</v>
          </cell>
          <cell r="P216">
            <v>0.42993000739479614</v>
          </cell>
          <cell r="Q216">
            <v>0</v>
          </cell>
          <cell r="R216">
            <v>0.42993000739479614</v>
          </cell>
          <cell r="S216">
            <v>0</v>
          </cell>
        </row>
        <row r="217">
          <cell r="B217">
            <v>13</v>
          </cell>
          <cell r="C217" t="str">
            <v>Commercial Property</v>
          </cell>
          <cell r="D217">
            <v>0</v>
          </cell>
          <cell r="E217">
            <v>0</v>
          </cell>
          <cell r="F217">
            <v>0</v>
          </cell>
          <cell r="G217">
            <v>0</v>
          </cell>
          <cell r="H217">
            <v>0</v>
          </cell>
          <cell r="I217">
            <v>0</v>
          </cell>
          <cell r="J217">
            <v>1</v>
          </cell>
          <cell r="K217">
            <v>0.96499999999999997</v>
          </cell>
          <cell r="L217">
            <v>0</v>
          </cell>
          <cell r="M217">
            <v>0.96499999999999997</v>
          </cell>
          <cell r="N217">
            <v>0.96499999999999997</v>
          </cell>
          <cell r="O217">
            <v>0</v>
          </cell>
          <cell r="P217">
            <v>0.44712720769058789</v>
          </cell>
          <cell r="Q217">
            <v>0</v>
          </cell>
          <cell r="R217">
            <v>0.44712720769058789</v>
          </cell>
          <cell r="S217">
            <v>0</v>
          </cell>
        </row>
        <row r="218">
          <cell r="B218">
            <v>14</v>
          </cell>
          <cell r="C218" t="str">
            <v>Motor Phys Damage</v>
          </cell>
          <cell r="D218">
            <v>0</v>
          </cell>
          <cell r="E218">
            <v>0</v>
          </cell>
          <cell r="F218">
            <v>0</v>
          </cell>
          <cell r="G218">
            <v>0</v>
          </cell>
          <cell r="H218">
            <v>0</v>
          </cell>
          <cell r="I218">
            <v>0</v>
          </cell>
          <cell r="J218">
            <v>1</v>
          </cell>
          <cell r="K218">
            <v>0.97499999999999998</v>
          </cell>
          <cell r="L218">
            <v>0</v>
          </cell>
          <cell r="M218">
            <v>0.97499999999999998</v>
          </cell>
          <cell r="N218">
            <v>0.97499999999999998</v>
          </cell>
          <cell r="O218">
            <v>0</v>
          </cell>
          <cell r="P218">
            <v>0.44712720769058789</v>
          </cell>
          <cell r="Q218">
            <v>0</v>
          </cell>
          <cell r="R218">
            <v>0.44712720769058789</v>
          </cell>
          <cell r="S218">
            <v>0</v>
          </cell>
        </row>
        <row r="219">
          <cell r="B219">
            <v>15</v>
          </cell>
          <cell r="C219" t="str">
            <v>Fid &amp; Sur /Fin. Guar</v>
          </cell>
          <cell r="D219">
            <v>0</v>
          </cell>
          <cell r="E219">
            <v>0</v>
          </cell>
          <cell r="F219">
            <v>0</v>
          </cell>
          <cell r="G219">
            <v>0</v>
          </cell>
          <cell r="H219">
            <v>0</v>
          </cell>
          <cell r="I219">
            <v>0</v>
          </cell>
          <cell r="J219">
            <v>1</v>
          </cell>
          <cell r="K219">
            <v>0.94599999999999995</v>
          </cell>
          <cell r="L219">
            <v>0</v>
          </cell>
          <cell r="M219">
            <v>0.94599999999999995</v>
          </cell>
          <cell r="N219">
            <v>0.94599999999999995</v>
          </cell>
          <cell r="O219">
            <v>0</v>
          </cell>
          <cell r="P219">
            <v>0.44712720769058789</v>
          </cell>
          <cell r="Q219">
            <v>0</v>
          </cell>
          <cell r="R219">
            <v>0.44712720769058789</v>
          </cell>
          <cell r="S219">
            <v>0</v>
          </cell>
        </row>
        <row r="220">
          <cell r="B220">
            <v>16</v>
          </cell>
          <cell r="C220" t="str">
            <v>X/S Property (Reinsurance)</v>
          </cell>
          <cell r="D220">
            <v>0</v>
          </cell>
          <cell r="E220">
            <v>0</v>
          </cell>
          <cell r="F220">
            <v>0</v>
          </cell>
          <cell r="G220">
            <v>0</v>
          </cell>
          <cell r="H220">
            <v>0</v>
          </cell>
          <cell r="I220">
            <v>0</v>
          </cell>
          <cell r="J220">
            <v>1</v>
          </cell>
          <cell r="K220">
            <v>0.88966000000000001</v>
          </cell>
          <cell r="L220">
            <v>0</v>
          </cell>
          <cell r="M220">
            <v>0.88966000000000001</v>
          </cell>
          <cell r="N220">
            <v>0.88966000000000001</v>
          </cell>
          <cell r="O220">
            <v>0</v>
          </cell>
          <cell r="P220">
            <v>0.48444761667920849</v>
          </cell>
          <cell r="Q220">
            <v>0</v>
          </cell>
          <cell r="R220">
            <v>0.48444761667920849</v>
          </cell>
          <cell r="S220">
            <v>0</v>
          </cell>
        </row>
        <row r="221">
          <cell r="B221">
            <v>17</v>
          </cell>
          <cell r="C221" t="str">
            <v>X/S Casualty (Reinsurance)</v>
          </cell>
          <cell r="D221">
            <v>0</v>
          </cell>
          <cell r="E221">
            <v>0</v>
          </cell>
          <cell r="F221">
            <v>0</v>
          </cell>
          <cell r="G221">
            <v>0</v>
          </cell>
          <cell r="H221">
            <v>0</v>
          </cell>
          <cell r="I221">
            <v>0</v>
          </cell>
          <cell r="J221">
            <v>1</v>
          </cell>
          <cell r="K221">
            <v>0.79842999999999997</v>
          </cell>
          <cell r="L221">
            <v>0</v>
          </cell>
          <cell r="M221">
            <v>0.79842999999999997</v>
          </cell>
          <cell r="N221">
            <v>0.79842999999999997</v>
          </cell>
          <cell r="O221">
            <v>0</v>
          </cell>
          <cell r="P221">
            <v>0.54775111649935904</v>
          </cell>
          <cell r="Q221">
            <v>0</v>
          </cell>
          <cell r="R221">
            <v>0.54775111649935904</v>
          </cell>
          <cell r="S221">
            <v>0</v>
          </cell>
        </row>
        <row r="222">
          <cell r="B222">
            <v>18</v>
          </cell>
          <cell r="C222" t="str">
            <v>Other P/C</v>
          </cell>
          <cell r="D222">
            <v>0</v>
          </cell>
          <cell r="E222">
            <v>0</v>
          </cell>
          <cell r="F222">
            <v>0</v>
          </cell>
          <cell r="G222">
            <v>0</v>
          </cell>
          <cell r="H222">
            <v>0</v>
          </cell>
          <cell r="I222">
            <v>0</v>
          </cell>
          <cell r="J222">
            <v>1</v>
          </cell>
          <cell r="K222">
            <v>0.9</v>
          </cell>
          <cell r="L222">
            <v>0</v>
          </cell>
          <cell r="M222">
            <v>0.9</v>
          </cell>
          <cell r="N222">
            <v>0.9</v>
          </cell>
          <cell r="O222">
            <v>0</v>
          </cell>
          <cell r="P222">
            <v>0.33534540576794092</v>
          </cell>
          <cell r="Q222">
            <v>0</v>
          </cell>
          <cell r="R222">
            <v>0.33534540576794092</v>
          </cell>
          <cell r="S222">
            <v>0</v>
          </cell>
        </row>
        <row r="223">
          <cell r="B223">
            <v>19</v>
          </cell>
          <cell r="C223" t="str">
            <v>Other P/C</v>
          </cell>
          <cell r="D223">
            <v>0</v>
          </cell>
          <cell r="E223">
            <v>0</v>
          </cell>
          <cell r="F223">
            <v>0</v>
          </cell>
          <cell r="G223">
            <v>0</v>
          </cell>
          <cell r="H223">
            <v>0</v>
          </cell>
          <cell r="I223">
            <v>0</v>
          </cell>
          <cell r="J223">
            <v>1</v>
          </cell>
          <cell r="K223">
            <v>0.9</v>
          </cell>
          <cell r="L223">
            <v>0</v>
          </cell>
          <cell r="M223">
            <v>0.9</v>
          </cell>
          <cell r="N223">
            <v>0.9</v>
          </cell>
          <cell r="O223">
            <v>0</v>
          </cell>
          <cell r="P223">
            <v>0.33534540576794092</v>
          </cell>
          <cell r="Q223">
            <v>0</v>
          </cell>
          <cell r="R223">
            <v>0.33534540576794092</v>
          </cell>
          <cell r="S223">
            <v>0</v>
          </cell>
        </row>
        <row r="224">
          <cell r="B224">
            <v>20</v>
          </cell>
          <cell r="C224" t="str">
            <v>Sub-Total</v>
          </cell>
          <cell r="D224">
            <v>0</v>
          </cell>
          <cell r="E224">
            <v>0</v>
          </cell>
          <cell r="F224">
            <v>0</v>
          </cell>
          <cell r="G224">
            <v>0</v>
          </cell>
          <cell r="H224">
            <v>0</v>
          </cell>
          <cell r="I224">
            <v>0</v>
          </cell>
          <cell r="J224">
            <v>1</v>
          </cell>
          <cell r="K224">
            <v>1</v>
          </cell>
          <cell r="M224">
            <v>1</v>
          </cell>
          <cell r="N224">
            <v>1</v>
          </cell>
          <cell r="O224">
            <v>0</v>
          </cell>
          <cell r="P224">
            <v>1</v>
          </cell>
          <cell r="R224">
            <v>0</v>
          </cell>
          <cell r="S224">
            <v>0</v>
          </cell>
        </row>
        <row r="226">
          <cell r="B226">
            <v>21</v>
          </cell>
          <cell r="F226" t="str">
            <v>Percent of net pml added to reserves for stress:</v>
          </cell>
          <cell r="G226">
            <v>0.4</v>
          </cell>
        </row>
        <row r="230">
          <cell r="D230" t="str">
            <v>(1)</v>
          </cell>
          <cell r="E230" t="str">
            <v>(2)</v>
          </cell>
          <cell r="F230" t="str">
            <v>(3)</v>
          </cell>
          <cell r="G230" t="str">
            <v>(4)</v>
          </cell>
          <cell r="H230" t="str">
            <v>(5)</v>
          </cell>
          <cell r="I230" t="str">
            <v>(6)</v>
          </cell>
          <cell r="J230" t="str">
            <v>(7)</v>
          </cell>
          <cell r="K230" t="str">
            <v>(8)</v>
          </cell>
          <cell r="L230" t="str">
            <v>(9)</v>
          </cell>
          <cell r="M230" t="str">
            <v>(10)</v>
          </cell>
          <cell r="N230" t="str">
            <v>(11)</v>
          </cell>
          <cell r="O230" t="str">
            <v>(12)</v>
          </cell>
          <cell r="P230" t="str">
            <v>(13)</v>
          </cell>
          <cell r="Q230" t="str">
            <v>(14)</v>
          </cell>
          <cell r="R230" t="str">
            <v>(15)</v>
          </cell>
          <cell r="S230" t="str">
            <v>(16)</v>
          </cell>
          <cell r="T230" t="str">
            <v>(17)</v>
          </cell>
        </row>
        <row r="232">
          <cell r="E232" t="str">
            <v>&lt;---------------------------- Carried Reserve ----------------------------&gt;</v>
          </cell>
          <cell r="L232" t="str">
            <v>Adjust-</v>
          </cell>
          <cell r="M232" t="str">
            <v>Final</v>
          </cell>
          <cell r="N232" t="str">
            <v>Total</v>
          </cell>
          <cell r="R232" t="str">
            <v>Final</v>
          </cell>
          <cell r="S232" t="str">
            <v>Adjusted</v>
          </cell>
        </row>
        <row r="233">
          <cell r="C233" t="str">
            <v>Health Business</v>
          </cell>
          <cell r="D233" t="str">
            <v>%</v>
          </cell>
          <cell r="E233" t="str">
            <v>Baseline</v>
          </cell>
          <cell r="F233" t="str">
            <v>Allocated Adjustment</v>
          </cell>
          <cell r="G233" t="str">
            <v>Stress Test Adjustment</v>
          </cell>
          <cell r="H233" t="str">
            <v>Manual Adjustment</v>
          </cell>
          <cell r="I233" t="str">
            <v>Total</v>
          </cell>
          <cell r="J233" t="str">
            <v>Deficiency Factor</v>
          </cell>
          <cell r="K233" t="str">
            <v>Base Discount Factor</v>
          </cell>
          <cell r="L233" t="str">
            <v>ment to Discount Factor</v>
          </cell>
          <cell r="M233" t="str">
            <v>Discount Factor (8)+(9)</v>
          </cell>
          <cell r="N233" t="str">
            <v>Adj. Factor  (7)*(10)</v>
          </cell>
          <cell r="O233" t="str">
            <v>Adjusted Reserves (6)*(11)</v>
          </cell>
          <cell r="P233" t="str">
            <v>Base Capital Factor</v>
          </cell>
          <cell r="Q233" t="str">
            <v>Adjust- ment</v>
          </cell>
          <cell r="R233" t="str">
            <v>Capital Factor (13)+(14)</v>
          </cell>
          <cell r="S233" t="str">
            <v>Required Capital    (12)*(15)</v>
          </cell>
          <cell r="T233" t="str">
            <v>Explanation of Adjustments</v>
          </cell>
        </row>
        <row r="234">
          <cell r="B234">
            <v>22</v>
          </cell>
          <cell r="C234" t="str">
            <v>Medical</v>
          </cell>
          <cell r="D234">
            <v>0</v>
          </cell>
          <cell r="E234">
            <v>0</v>
          </cell>
          <cell r="F234">
            <v>0</v>
          </cell>
          <cell r="G234">
            <v>0</v>
          </cell>
          <cell r="H234">
            <v>0</v>
          </cell>
          <cell r="I234">
            <v>0</v>
          </cell>
          <cell r="J234">
            <v>1</v>
          </cell>
          <cell r="K234">
            <v>0.95</v>
          </cell>
          <cell r="L234">
            <v>0</v>
          </cell>
          <cell r="M234">
            <v>0.95</v>
          </cell>
          <cell r="N234">
            <v>0.95</v>
          </cell>
          <cell r="O234">
            <v>0</v>
          </cell>
          <cell r="P234">
            <v>0.38229376257545261</v>
          </cell>
          <cell r="Q234">
            <v>0</v>
          </cell>
          <cell r="R234">
            <v>0.38229376257545261</v>
          </cell>
          <cell r="S234">
            <v>0</v>
          </cell>
        </row>
        <row r="235">
          <cell r="B235">
            <v>23</v>
          </cell>
          <cell r="C235" t="str">
            <v>Disability and Long Term Care</v>
          </cell>
          <cell r="D235">
            <v>0</v>
          </cell>
          <cell r="E235">
            <v>0</v>
          </cell>
          <cell r="F235">
            <v>0</v>
          </cell>
          <cell r="G235">
            <v>0</v>
          </cell>
          <cell r="H235">
            <v>0</v>
          </cell>
          <cell r="I235">
            <v>0</v>
          </cell>
          <cell r="J235">
            <v>1</v>
          </cell>
          <cell r="K235">
            <v>0.95</v>
          </cell>
          <cell r="L235">
            <v>0</v>
          </cell>
          <cell r="M235">
            <v>0.95</v>
          </cell>
          <cell r="N235">
            <v>0.95</v>
          </cell>
          <cell r="O235">
            <v>0</v>
          </cell>
          <cell r="P235">
            <v>0.38229376257545261</v>
          </cell>
          <cell r="Q235">
            <v>0</v>
          </cell>
          <cell r="R235">
            <v>0.38229376257545261</v>
          </cell>
          <cell r="S235">
            <v>0</v>
          </cell>
        </row>
        <row r="236">
          <cell r="B236">
            <v>24</v>
          </cell>
          <cell r="C236" t="str">
            <v>Critical Illness - Guaranteed</v>
          </cell>
          <cell r="D236">
            <v>0</v>
          </cell>
          <cell r="E236">
            <v>0</v>
          </cell>
          <cell r="F236">
            <v>0</v>
          </cell>
          <cell r="G236">
            <v>0</v>
          </cell>
          <cell r="H236">
            <v>0</v>
          </cell>
          <cell r="I236">
            <v>0</v>
          </cell>
          <cell r="J236">
            <v>1</v>
          </cell>
          <cell r="K236">
            <v>0.95</v>
          </cell>
          <cell r="L236">
            <v>0</v>
          </cell>
          <cell r="M236">
            <v>0.95</v>
          </cell>
          <cell r="N236">
            <v>0.95</v>
          </cell>
          <cell r="O236">
            <v>0</v>
          </cell>
          <cell r="P236">
            <v>0.38229376257545261</v>
          </cell>
          <cell r="Q236">
            <v>0</v>
          </cell>
          <cell r="R236">
            <v>0.38229376257545261</v>
          </cell>
          <cell r="S236">
            <v>0</v>
          </cell>
        </row>
        <row r="237">
          <cell r="B237">
            <v>25</v>
          </cell>
          <cell r="C237" t="str">
            <v>Critical Illness - NonGuaranteed</v>
          </cell>
          <cell r="D237">
            <v>0</v>
          </cell>
          <cell r="E237">
            <v>0</v>
          </cell>
          <cell r="F237">
            <v>0</v>
          </cell>
          <cell r="G237">
            <v>0</v>
          </cell>
          <cell r="H237">
            <v>0</v>
          </cell>
          <cell r="I237">
            <v>0</v>
          </cell>
          <cell r="J237">
            <v>1</v>
          </cell>
          <cell r="K237">
            <v>0.95</v>
          </cell>
          <cell r="L237">
            <v>0</v>
          </cell>
          <cell r="M237">
            <v>0.95</v>
          </cell>
          <cell r="N237">
            <v>0.95</v>
          </cell>
          <cell r="O237">
            <v>0</v>
          </cell>
          <cell r="P237">
            <v>0.38229376257545261</v>
          </cell>
          <cell r="Q237">
            <v>0</v>
          </cell>
          <cell r="R237">
            <v>0.38229376257545261</v>
          </cell>
          <cell r="S237">
            <v>0</v>
          </cell>
        </row>
        <row r="238">
          <cell r="B238">
            <v>26</v>
          </cell>
          <cell r="C238" t="str">
            <v>Health Reinsurance</v>
          </cell>
          <cell r="D238">
            <v>0</v>
          </cell>
          <cell r="E238">
            <v>0</v>
          </cell>
          <cell r="F238">
            <v>0</v>
          </cell>
          <cell r="G238">
            <v>0</v>
          </cell>
          <cell r="H238">
            <v>0</v>
          </cell>
          <cell r="I238">
            <v>0</v>
          </cell>
          <cell r="J238">
            <v>1</v>
          </cell>
          <cell r="K238">
            <v>0.79842999999999997</v>
          </cell>
          <cell r="L238">
            <v>0</v>
          </cell>
          <cell r="M238">
            <v>0.79842999999999997</v>
          </cell>
          <cell r="N238">
            <v>0.79842999999999997</v>
          </cell>
          <cell r="O238">
            <v>0</v>
          </cell>
          <cell r="P238">
            <v>0.54775111649935904</v>
          </cell>
          <cell r="Q238">
            <v>0</v>
          </cell>
          <cell r="R238">
            <v>0.54775111649935904</v>
          </cell>
          <cell r="S238">
            <v>0</v>
          </cell>
        </row>
        <row r="239">
          <cell r="B239">
            <v>27</v>
          </cell>
          <cell r="C239" t="str">
            <v>Other Health</v>
          </cell>
          <cell r="D239">
            <v>0</v>
          </cell>
          <cell r="E239">
            <v>0</v>
          </cell>
          <cell r="F239">
            <v>0</v>
          </cell>
          <cell r="G239">
            <v>0</v>
          </cell>
          <cell r="H239">
            <v>0</v>
          </cell>
          <cell r="I239">
            <v>0</v>
          </cell>
          <cell r="J239">
            <v>1</v>
          </cell>
          <cell r="K239">
            <v>0.95</v>
          </cell>
          <cell r="L239">
            <v>0</v>
          </cell>
          <cell r="M239">
            <v>0.95</v>
          </cell>
          <cell r="N239">
            <v>0.95</v>
          </cell>
          <cell r="O239">
            <v>0</v>
          </cell>
          <cell r="P239">
            <v>0.38229376257545261</v>
          </cell>
          <cell r="Q239">
            <v>0</v>
          </cell>
          <cell r="R239">
            <v>0.38229376257545261</v>
          </cell>
          <cell r="S239">
            <v>0</v>
          </cell>
        </row>
        <row r="240">
          <cell r="B240">
            <v>28</v>
          </cell>
          <cell r="C240" t="str">
            <v>Other Health</v>
          </cell>
          <cell r="D240">
            <v>0</v>
          </cell>
          <cell r="E240">
            <v>0</v>
          </cell>
          <cell r="F240">
            <v>0</v>
          </cell>
          <cell r="G240">
            <v>0</v>
          </cell>
          <cell r="H240">
            <v>0</v>
          </cell>
          <cell r="I240">
            <v>0</v>
          </cell>
          <cell r="J240">
            <v>1</v>
          </cell>
          <cell r="K240">
            <v>0.95</v>
          </cell>
          <cell r="L240">
            <v>0</v>
          </cell>
          <cell r="M240">
            <v>0.95</v>
          </cell>
          <cell r="N240">
            <v>0.95</v>
          </cell>
          <cell r="O240">
            <v>0</v>
          </cell>
          <cell r="P240">
            <v>0.38229376257545261</v>
          </cell>
          <cell r="Q240">
            <v>0</v>
          </cell>
          <cell r="R240">
            <v>0.38229376257545261</v>
          </cell>
          <cell r="S240">
            <v>0</v>
          </cell>
        </row>
        <row r="241">
          <cell r="B241">
            <v>29</v>
          </cell>
          <cell r="C241" t="str">
            <v>Sub-Total</v>
          </cell>
          <cell r="D241">
            <v>0</v>
          </cell>
          <cell r="E241">
            <v>0</v>
          </cell>
          <cell r="F241">
            <v>0</v>
          </cell>
          <cell r="G241">
            <v>0</v>
          </cell>
          <cell r="H241">
            <v>0</v>
          </cell>
          <cell r="I241">
            <v>0</v>
          </cell>
          <cell r="J241">
            <v>1</v>
          </cell>
          <cell r="K241">
            <v>1</v>
          </cell>
          <cell r="M241">
            <v>1</v>
          </cell>
          <cell r="N241">
            <v>1</v>
          </cell>
          <cell r="O241">
            <v>0</v>
          </cell>
          <cell r="P241">
            <v>1</v>
          </cell>
          <cell r="R241">
            <v>0</v>
          </cell>
          <cell r="S241">
            <v>0</v>
          </cell>
        </row>
        <row r="246">
          <cell r="B246">
            <v>30</v>
          </cell>
          <cell r="C246" t="str">
            <v>Total</v>
          </cell>
          <cell r="D246">
            <v>0</v>
          </cell>
          <cell r="E246">
            <v>0</v>
          </cell>
          <cell r="F246">
            <v>0</v>
          </cell>
          <cell r="G246">
            <v>0</v>
          </cell>
          <cell r="H246">
            <v>0</v>
          </cell>
          <cell r="I246">
            <v>0</v>
          </cell>
          <cell r="J246">
            <v>0</v>
          </cell>
          <cell r="K246">
            <v>1</v>
          </cell>
          <cell r="M246">
            <v>1</v>
          </cell>
          <cell r="N246">
            <v>1</v>
          </cell>
          <cell r="O246">
            <v>0</v>
          </cell>
          <cell r="P246">
            <v>0</v>
          </cell>
          <cell r="R246">
            <v>0</v>
          </cell>
          <cell r="S246">
            <v>0</v>
          </cell>
        </row>
        <row r="247">
          <cell r="E247">
            <v>0</v>
          </cell>
          <cell r="F247">
            <v>0</v>
          </cell>
          <cell r="G247">
            <v>0</v>
          </cell>
          <cell r="H247">
            <v>0</v>
          </cell>
          <cell r="I247">
            <v>0</v>
          </cell>
          <cell r="J247">
            <v>0</v>
          </cell>
          <cell r="K247">
            <v>1</v>
          </cell>
          <cell r="L247">
            <v>1</v>
          </cell>
          <cell r="M247">
            <v>0.30000000000000004</v>
          </cell>
          <cell r="N247">
            <v>0.7</v>
          </cell>
          <cell r="O247">
            <v>1</v>
          </cell>
          <cell r="P247">
            <v>1</v>
          </cell>
        </row>
        <row r="248">
          <cell r="B248">
            <v>31</v>
          </cell>
          <cell r="E248" t="str">
            <v>wind exposed nwp</v>
          </cell>
          <cell r="F248" t="str">
            <v>eq exposed nwp</v>
          </cell>
          <cell r="G248" t="str">
            <v>terror exposed nwp</v>
          </cell>
          <cell r="O248" t="str">
            <v xml:space="preserve">Growth Factor </v>
          </cell>
          <cell r="R248">
            <v>1.5</v>
          </cell>
          <cell r="S248">
            <v>1.5</v>
          </cell>
        </row>
        <row r="249">
          <cell r="B249">
            <v>32</v>
          </cell>
          <cell r="O249" t="str">
            <v>By Line Diversification Factor</v>
          </cell>
          <cell r="S249">
            <v>1</v>
          </cell>
        </row>
        <row r="250">
          <cell r="O250" t="str">
            <v>By Country Diversification Factor</v>
          </cell>
          <cell r="S250">
            <v>1</v>
          </cell>
        </row>
        <row r="251">
          <cell r="B251">
            <v>33</v>
          </cell>
          <cell r="C251" t="str">
            <v>Net Unearned Prem Reserve P/C only</v>
          </cell>
          <cell r="E251">
            <v>0</v>
          </cell>
          <cell r="O251" t="str">
            <v>Adjusted Non-Life Reserve Required Capital</v>
          </cell>
          <cell r="S251">
            <v>0</v>
          </cell>
        </row>
        <row r="252">
          <cell r="B252">
            <v>34</v>
          </cell>
          <cell r="O252" t="str">
            <v>Analyst's Adjustment ( Non-Life Business)</v>
          </cell>
          <cell r="S252">
            <v>0</v>
          </cell>
        </row>
        <row r="253">
          <cell r="B253">
            <v>35</v>
          </cell>
          <cell r="O253" t="str">
            <v>Net Required Capital for Non-Life Reserve Risk (B5)</v>
          </cell>
          <cell r="S253">
            <v>0</v>
          </cell>
        </row>
        <row r="254">
          <cell r="G254" t="str">
            <v>Note: Mortality and Longevity Risk captured on Life Reserves page.</v>
          </cell>
        </row>
        <row r="258">
          <cell r="C258" t="str">
            <v>Company Name:</v>
          </cell>
          <cell r="D258" t="str">
            <v>XYZ Sample</v>
          </cell>
          <cell r="K258" t="str">
            <v>Currency:</v>
          </cell>
          <cell r="L258" t="str">
            <v>Euros</v>
          </cell>
          <cell r="T258" t="str">
            <v>Page 37</v>
          </cell>
        </row>
        <row r="259">
          <cell r="C259" t="str">
            <v>AMB Number:</v>
          </cell>
          <cell r="D259" t="str">
            <v>99999</v>
          </cell>
          <cell r="K259" t="str">
            <v>Denomination:</v>
          </cell>
          <cell r="L259" t="str">
            <v>(000)s</v>
          </cell>
        </row>
        <row r="260">
          <cell r="C260" t="str">
            <v>Analyst:</v>
          </cell>
          <cell r="D260" t="str">
            <v xml:space="preserve"> </v>
          </cell>
        </row>
        <row r="261">
          <cell r="C261" t="str">
            <v>volatility = average</v>
          </cell>
          <cell r="J261" t="str">
            <v>NET LOSS AND LAE RESERVE RISK</v>
          </cell>
        </row>
        <row r="262">
          <cell r="C262" t="str">
            <v>analysis type = standard</v>
          </cell>
          <cell r="E262">
            <v>41274</v>
          </cell>
        </row>
        <row r="265">
          <cell r="D265" t="str">
            <v>(1)</v>
          </cell>
          <cell r="E265" t="str">
            <v>(2)</v>
          </cell>
          <cell r="F265" t="str">
            <v>(3)</v>
          </cell>
          <cell r="G265" t="str">
            <v>(4)</v>
          </cell>
          <cell r="H265" t="str">
            <v>(5)</v>
          </cell>
          <cell r="I265" t="str">
            <v>(6)</v>
          </cell>
          <cell r="J265" t="str">
            <v>(7)</v>
          </cell>
          <cell r="K265" t="str">
            <v>(8)</v>
          </cell>
          <cell r="L265" t="str">
            <v>(9)</v>
          </cell>
          <cell r="M265" t="str">
            <v>(10)</v>
          </cell>
          <cell r="N265" t="str">
            <v>(11)</v>
          </cell>
          <cell r="O265" t="str">
            <v>(12)</v>
          </cell>
          <cell r="P265" t="str">
            <v>(13)</v>
          </cell>
          <cell r="Q265" t="str">
            <v>(14)</v>
          </cell>
          <cell r="R265" t="str">
            <v>(15)</v>
          </cell>
          <cell r="S265" t="str">
            <v>(16)</v>
          </cell>
          <cell r="T265" t="str">
            <v>(17)</v>
          </cell>
        </row>
        <row r="267">
          <cell r="E267" t="str">
            <v>&lt;---------------------------- Carried Reserve ----------------------------&gt;</v>
          </cell>
          <cell r="L267" t="str">
            <v>Adjust-</v>
          </cell>
          <cell r="M267" t="str">
            <v>Final</v>
          </cell>
          <cell r="N267" t="str">
            <v>Total</v>
          </cell>
          <cell r="R267" t="str">
            <v>Final</v>
          </cell>
          <cell r="S267" t="str">
            <v>Adjusted</v>
          </cell>
        </row>
        <row r="268">
          <cell r="C268" t="str">
            <v>Property / Casualty Business</v>
          </cell>
          <cell r="D268" t="str">
            <v>%</v>
          </cell>
          <cell r="E268" t="str">
            <v>Baseline</v>
          </cell>
          <cell r="F268" t="str">
            <v>Allocated Adjustment</v>
          </cell>
          <cell r="G268" t="str">
            <v>Stress Test Adjustment</v>
          </cell>
          <cell r="H268" t="str">
            <v>Manual Adjustment</v>
          </cell>
          <cell r="I268" t="str">
            <v>Total</v>
          </cell>
          <cell r="J268" t="str">
            <v>Deficiency Factor</v>
          </cell>
          <cell r="K268" t="str">
            <v>Base Discount Factor</v>
          </cell>
          <cell r="L268" t="str">
            <v>ment to Discount Factor</v>
          </cell>
          <cell r="M268" t="str">
            <v>Discount Factor (8)+(9)</v>
          </cell>
          <cell r="N268" t="str">
            <v>Adj. Factor  (7)*(10)</v>
          </cell>
          <cell r="O268" t="str">
            <v>Adjusted Reserves (6)*(11)</v>
          </cell>
          <cell r="P268" t="str">
            <v>Base Capital Factor</v>
          </cell>
          <cell r="Q268" t="str">
            <v>Adjust- ment</v>
          </cell>
          <cell r="R268" t="str">
            <v>Capital Factor (13)+(14)</v>
          </cell>
          <cell r="S268" t="str">
            <v>Required Capital    (12)*(15)</v>
          </cell>
          <cell r="T268" t="str">
            <v>Explanation of Adjustments</v>
          </cell>
        </row>
        <row r="269">
          <cell r="B269">
            <v>1</v>
          </cell>
          <cell r="C269" t="str">
            <v>Personal Property</v>
          </cell>
          <cell r="D269">
            <v>0</v>
          </cell>
          <cell r="E269">
            <v>0</v>
          </cell>
          <cell r="F269">
            <v>0</v>
          </cell>
          <cell r="G269">
            <v>0</v>
          </cell>
          <cell r="H269">
            <v>0</v>
          </cell>
          <cell r="I269">
            <v>0</v>
          </cell>
          <cell r="J269">
            <v>1</v>
          </cell>
          <cell r="K269">
            <v>0.93520000000000003</v>
          </cell>
          <cell r="L269">
            <v>0</v>
          </cell>
          <cell r="M269">
            <v>0.93520000000000003</v>
          </cell>
          <cell r="N269">
            <v>0.93520000000000003</v>
          </cell>
          <cell r="O269">
            <v>0</v>
          </cell>
          <cell r="P269">
            <v>0.3739911588490048</v>
          </cell>
          <cell r="Q269">
            <v>0</v>
          </cell>
          <cell r="R269">
            <v>0.3739911588490048</v>
          </cell>
          <cell r="S269">
            <v>0</v>
          </cell>
        </row>
        <row r="270">
          <cell r="B270">
            <v>2</v>
          </cell>
          <cell r="C270" t="str">
            <v>Personal Motor</v>
          </cell>
          <cell r="D270">
            <v>0</v>
          </cell>
          <cell r="E270">
            <v>0</v>
          </cell>
          <cell r="F270">
            <v>0</v>
          </cell>
          <cell r="G270">
            <v>0</v>
          </cell>
          <cell r="H270">
            <v>0</v>
          </cell>
          <cell r="I270">
            <v>0</v>
          </cell>
          <cell r="J270">
            <v>1</v>
          </cell>
          <cell r="K270">
            <v>0.92535999999999996</v>
          </cell>
          <cell r="L270">
            <v>0</v>
          </cell>
          <cell r="M270">
            <v>0.92535999999999996</v>
          </cell>
          <cell r="N270">
            <v>0.92535999999999996</v>
          </cell>
          <cell r="O270">
            <v>0</v>
          </cell>
          <cell r="P270">
            <v>0.38252327654137752</v>
          </cell>
          <cell r="Q270">
            <v>0</v>
          </cell>
          <cell r="R270">
            <v>0.38252327654137752</v>
          </cell>
          <cell r="S270">
            <v>0</v>
          </cell>
        </row>
        <row r="271">
          <cell r="B271">
            <v>3</v>
          </cell>
          <cell r="C271" t="str">
            <v>Commercial Motor</v>
          </cell>
          <cell r="D271">
            <v>0</v>
          </cell>
          <cell r="E271">
            <v>0</v>
          </cell>
          <cell r="F271">
            <v>0</v>
          </cell>
          <cell r="G271">
            <v>0</v>
          </cell>
          <cell r="H271">
            <v>0</v>
          </cell>
          <cell r="I271">
            <v>0</v>
          </cell>
          <cell r="J271">
            <v>1</v>
          </cell>
          <cell r="K271">
            <v>0.91293999999999997</v>
          </cell>
          <cell r="L271">
            <v>0</v>
          </cell>
          <cell r="M271">
            <v>0.91293999999999997</v>
          </cell>
          <cell r="N271">
            <v>0.91293999999999997</v>
          </cell>
          <cell r="O271">
            <v>0</v>
          </cell>
          <cell r="P271">
            <v>0.38693700665531644</v>
          </cell>
          <cell r="Q271">
            <v>0</v>
          </cell>
          <cell r="R271">
            <v>0.38693700665531644</v>
          </cell>
          <cell r="S271">
            <v>0</v>
          </cell>
        </row>
        <row r="272">
          <cell r="B272">
            <v>4</v>
          </cell>
          <cell r="C272" t="str">
            <v>Occupational Accident</v>
          </cell>
          <cell r="D272">
            <v>0</v>
          </cell>
          <cell r="E272">
            <v>0</v>
          </cell>
          <cell r="F272">
            <v>0</v>
          </cell>
          <cell r="G272">
            <v>0</v>
          </cell>
          <cell r="H272">
            <v>0</v>
          </cell>
          <cell r="I272">
            <v>0</v>
          </cell>
          <cell r="J272">
            <v>1</v>
          </cell>
          <cell r="K272">
            <v>0.78388999999999998</v>
          </cell>
          <cell r="L272">
            <v>0</v>
          </cell>
          <cell r="M272">
            <v>0.78388999999999998</v>
          </cell>
          <cell r="N272">
            <v>0.78388999999999998</v>
          </cell>
          <cell r="O272">
            <v>0</v>
          </cell>
          <cell r="P272">
            <v>0.38059377703801622</v>
          </cell>
          <cell r="Q272">
            <v>0</v>
          </cell>
          <cell r="R272">
            <v>0.38059377703801622</v>
          </cell>
          <cell r="S272">
            <v>0</v>
          </cell>
        </row>
        <row r="273">
          <cell r="B273">
            <v>5</v>
          </cell>
          <cell r="C273" t="str">
            <v>Comm'l Multi Peril</v>
          </cell>
          <cell r="D273">
            <v>0</v>
          </cell>
          <cell r="E273">
            <v>0</v>
          </cell>
          <cell r="F273">
            <v>0</v>
          </cell>
          <cell r="G273">
            <v>0</v>
          </cell>
          <cell r="H273">
            <v>0</v>
          </cell>
          <cell r="I273">
            <v>0</v>
          </cell>
          <cell r="J273">
            <v>1</v>
          </cell>
          <cell r="K273">
            <v>0.86258999999999997</v>
          </cell>
          <cell r="L273">
            <v>0</v>
          </cell>
          <cell r="M273">
            <v>0.86258999999999997</v>
          </cell>
          <cell r="N273">
            <v>0.86258999999999997</v>
          </cell>
          <cell r="O273">
            <v>0</v>
          </cell>
          <cell r="P273">
            <v>0.40730211226875418</v>
          </cell>
          <cell r="Q273">
            <v>0</v>
          </cell>
          <cell r="R273">
            <v>0.40730211226875418</v>
          </cell>
          <cell r="S273">
            <v>0</v>
          </cell>
        </row>
        <row r="274">
          <cell r="B274">
            <v>6</v>
          </cell>
          <cell r="C274" t="str">
            <v>Med Mal (Occ)</v>
          </cell>
          <cell r="D274">
            <v>0</v>
          </cell>
          <cell r="E274">
            <v>0</v>
          </cell>
          <cell r="F274">
            <v>0</v>
          </cell>
          <cell r="G274">
            <v>0</v>
          </cell>
          <cell r="H274">
            <v>0</v>
          </cell>
          <cell r="I274">
            <v>0</v>
          </cell>
          <cell r="J274">
            <v>1</v>
          </cell>
          <cell r="K274">
            <v>0.87587000000000004</v>
          </cell>
          <cell r="L274">
            <v>0</v>
          </cell>
          <cell r="M274">
            <v>0.87587000000000004</v>
          </cell>
          <cell r="N274">
            <v>0.87587000000000004</v>
          </cell>
          <cell r="O274">
            <v>0</v>
          </cell>
          <cell r="P274">
            <v>0.50051553099692692</v>
          </cell>
          <cell r="Q274">
            <v>0</v>
          </cell>
          <cell r="R274">
            <v>0.50051553099692692</v>
          </cell>
          <cell r="S274">
            <v>0</v>
          </cell>
        </row>
        <row r="275">
          <cell r="B275">
            <v>7</v>
          </cell>
          <cell r="C275" t="str">
            <v>Med Mal (C/M)</v>
          </cell>
          <cell r="D275">
            <v>0</v>
          </cell>
          <cell r="E275">
            <v>0</v>
          </cell>
          <cell r="F275">
            <v>0</v>
          </cell>
          <cell r="G275">
            <v>0</v>
          </cell>
          <cell r="H275">
            <v>0</v>
          </cell>
          <cell r="I275">
            <v>0</v>
          </cell>
          <cell r="J275">
            <v>1</v>
          </cell>
          <cell r="K275">
            <v>0.89036999999999999</v>
          </cell>
          <cell r="L275">
            <v>0</v>
          </cell>
          <cell r="M275">
            <v>0.89036999999999999</v>
          </cell>
          <cell r="N275">
            <v>0.89036999999999999</v>
          </cell>
          <cell r="O275">
            <v>0</v>
          </cell>
          <cell r="P275">
            <v>0.4393171254601847</v>
          </cell>
          <cell r="Q275">
            <v>0</v>
          </cell>
          <cell r="R275">
            <v>0.4393171254601847</v>
          </cell>
          <cell r="S275">
            <v>0</v>
          </cell>
        </row>
        <row r="276">
          <cell r="B276">
            <v>8</v>
          </cell>
          <cell r="C276" t="str">
            <v>Special Liab (Ocean, Air, B&amp;M)</v>
          </cell>
          <cell r="D276">
            <v>0</v>
          </cell>
          <cell r="E276">
            <v>0</v>
          </cell>
          <cell r="F276">
            <v>0</v>
          </cell>
          <cell r="G276">
            <v>0</v>
          </cell>
          <cell r="H276">
            <v>0</v>
          </cell>
          <cell r="I276">
            <v>0</v>
          </cell>
          <cell r="J276">
            <v>1</v>
          </cell>
          <cell r="K276">
            <v>0.89819000000000004</v>
          </cell>
          <cell r="L276">
            <v>0</v>
          </cell>
          <cell r="M276">
            <v>0.89819000000000004</v>
          </cell>
          <cell r="N276">
            <v>0.89819000000000004</v>
          </cell>
          <cell r="O276">
            <v>0</v>
          </cell>
          <cell r="P276">
            <v>0.45522000782978411</v>
          </cell>
          <cell r="Q276">
            <v>0</v>
          </cell>
          <cell r="R276">
            <v>0.45522000782978411</v>
          </cell>
          <cell r="S276">
            <v>0</v>
          </cell>
        </row>
        <row r="277">
          <cell r="B277">
            <v>9</v>
          </cell>
          <cell r="C277" t="str">
            <v>Other Liab (Occ)</v>
          </cell>
          <cell r="D277">
            <v>0</v>
          </cell>
          <cell r="E277">
            <v>0</v>
          </cell>
          <cell r="F277">
            <v>0</v>
          </cell>
          <cell r="G277">
            <v>0</v>
          </cell>
          <cell r="H277">
            <v>0</v>
          </cell>
          <cell r="I277">
            <v>0</v>
          </cell>
          <cell r="J277">
            <v>1</v>
          </cell>
          <cell r="K277">
            <v>0.80081999999999998</v>
          </cell>
          <cell r="L277">
            <v>0</v>
          </cell>
          <cell r="M277">
            <v>0.80081999999999998</v>
          </cell>
          <cell r="N277">
            <v>0.80081999999999998</v>
          </cell>
          <cell r="O277">
            <v>0</v>
          </cell>
          <cell r="P277">
            <v>0.46865041178749506</v>
          </cell>
          <cell r="Q277">
            <v>0</v>
          </cell>
          <cell r="R277">
            <v>0.46865041178749506</v>
          </cell>
          <cell r="S277">
            <v>0</v>
          </cell>
        </row>
        <row r="278">
          <cell r="B278">
            <v>10</v>
          </cell>
          <cell r="C278" t="str">
            <v>Other Liab (C/M)</v>
          </cell>
          <cell r="D278">
            <v>0</v>
          </cell>
          <cell r="E278">
            <v>0</v>
          </cell>
          <cell r="F278">
            <v>0</v>
          </cell>
          <cell r="G278">
            <v>0</v>
          </cell>
          <cell r="H278">
            <v>0</v>
          </cell>
          <cell r="I278">
            <v>0</v>
          </cell>
          <cell r="J278">
            <v>1</v>
          </cell>
          <cell r="K278">
            <v>0.86785000000000001</v>
          </cell>
          <cell r="L278">
            <v>0</v>
          </cell>
          <cell r="M278">
            <v>0.86785000000000001</v>
          </cell>
          <cell r="N278">
            <v>0.86785000000000001</v>
          </cell>
          <cell r="O278">
            <v>0</v>
          </cell>
          <cell r="P278">
            <v>0.42749414333023639</v>
          </cell>
          <cell r="Q278">
            <v>0</v>
          </cell>
          <cell r="R278">
            <v>0.42749414333023639</v>
          </cell>
          <cell r="S278">
            <v>0</v>
          </cell>
        </row>
        <row r="279">
          <cell r="B279">
            <v>11</v>
          </cell>
          <cell r="C279" t="str">
            <v>Prod Liab (Occ)</v>
          </cell>
          <cell r="D279">
            <v>0</v>
          </cell>
          <cell r="E279">
            <v>0</v>
          </cell>
          <cell r="F279">
            <v>0</v>
          </cell>
          <cell r="G279">
            <v>0</v>
          </cell>
          <cell r="H279">
            <v>0</v>
          </cell>
          <cell r="I279">
            <v>0</v>
          </cell>
          <cell r="J279">
            <v>1</v>
          </cell>
          <cell r="K279">
            <v>0.83508000000000004</v>
          </cell>
          <cell r="L279">
            <v>0</v>
          </cell>
          <cell r="M279">
            <v>0.83508000000000004</v>
          </cell>
          <cell r="N279">
            <v>0.83508000000000004</v>
          </cell>
          <cell r="O279">
            <v>0</v>
          </cell>
          <cell r="P279">
            <v>0.49477191014942112</v>
          </cell>
          <cell r="Q279">
            <v>0</v>
          </cell>
          <cell r="R279">
            <v>0.49477191014942112</v>
          </cell>
          <cell r="S279">
            <v>0</v>
          </cell>
        </row>
        <row r="280">
          <cell r="B280">
            <v>12</v>
          </cell>
          <cell r="C280" t="str">
            <v>Prod Liab (C/M)</v>
          </cell>
          <cell r="D280">
            <v>0</v>
          </cell>
          <cell r="E280">
            <v>0</v>
          </cell>
          <cell r="F280">
            <v>0</v>
          </cell>
          <cell r="G280">
            <v>0</v>
          </cell>
          <cell r="H280">
            <v>0</v>
          </cell>
          <cell r="I280">
            <v>0</v>
          </cell>
          <cell r="J280">
            <v>1</v>
          </cell>
          <cell r="K280">
            <v>0.87821000000000005</v>
          </cell>
          <cell r="L280">
            <v>0</v>
          </cell>
          <cell r="M280">
            <v>0.87821000000000005</v>
          </cell>
          <cell r="N280">
            <v>0.87821000000000005</v>
          </cell>
          <cell r="O280">
            <v>0</v>
          </cell>
          <cell r="P280">
            <v>0.42993000739479614</v>
          </cell>
          <cell r="Q280">
            <v>0</v>
          </cell>
          <cell r="R280">
            <v>0.42993000739479614</v>
          </cell>
          <cell r="S280">
            <v>0</v>
          </cell>
        </row>
        <row r="281">
          <cell r="B281">
            <v>13</v>
          </cell>
          <cell r="C281" t="str">
            <v>Commercial Property</v>
          </cell>
          <cell r="D281">
            <v>0</v>
          </cell>
          <cell r="E281">
            <v>0</v>
          </cell>
          <cell r="F281">
            <v>0</v>
          </cell>
          <cell r="G281">
            <v>0</v>
          </cell>
          <cell r="H281">
            <v>0</v>
          </cell>
          <cell r="I281">
            <v>0</v>
          </cell>
          <cell r="J281">
            <v>1</v>
          </cell>
          <cell r="K281">
            <v>0.96499999999999997</v>
          </cell>
          <cell r="L281">
            <v>0</v>
          </cell>
          <cell r="M281">
            <v>0.96499999999999997</v>
          </cell>
          <cell r="N281">
            <v>0.96499999999999997</v>
          </cell>
          <cell r="O281">
            <v>0</v>
          </cell>
          <cell r="P281">
            <v>0.44712720769058789</v>
          </cell>
          <cell r="Q281">
            <v>0</v>
          </cell>
          <cell r="R281">
            <v>0.44712720769058789</v>
          </cell>
          <cell r="S281">
            <v>0</v>
          </cell>
        </row>
        <row r="282">
          <cell r="B282">
            <v>14</v>
          </cell>
          <cell r="C282" t="str">
            <v>Motor Phys Damage</v>
          </cell>
          <cell r="D282">
            <v>0</v>
          </cell>
          <cell r="E282">
            <v>0</v>
          </cell>
          <cell r="F282">
            <v>0</v>
          </cell>
          <cell r="G282">
            <v>0</v>
          </cell>
          <cell r="H282">
            <v>0</v>
          </cell>
          <cell r="I282">
            <v>0</v>
          </cell>
          <cell r="J282">
            <v>1</v>
          </cell>
          <cell r="K282">
            <v>0.97499999999999998</v>
          </cell>
          <cell r="L282">
            <v>0</v>
          </cell>
          <cell r="M282">
            <v>0.97499999999999998</v>
          </cell>
          <cell r="N282">
            <v>0.97499999999999998</v>
          </cell>
          <cell r="O282">
            <v>0</v>
          </cell>
          <cell r="P282">
            <v>0.44712720769058789</v>
          </cell>
          <cell r="Q282">
            <v>0</v>
          </cell>
          <cell r="R282">
            <v>0.44712720769058789</v>
          </cell>
          <cell r="S282">
            <v>0</v>
          </cell>
        </row>
        <row r="283">
          <cell r="B283">
            <v>15</v>
          </cell>
          <cell r="C283" t="str">
            <v>Fid &amp; Sur /Fin. Guar</v>
          </cell>
          <cell r="D283">
            <v>0</v>
          </cell>
          <cell r="E283">
            <v>0</v>
          </cell>
          <cell r="F283">
            <v>0</v>
          </cell>
          <cell r="G283">
            <v>0</v>
          </cell>
          <cell r="H283">
            <v>0</v>
          </cell>
          <cell r="I283">
            <v>0</v>
          </cell>
          <cell r="J283">
            <v>1</v>
          </cell>
          <cell r="K283">
            <v>0.94599999999999995</v>
          </cell>
          <cell r="L283">
            <v>0</v>
          </cell>
          <cell r="M283">
            <v>0.94599999999999995</v>
          </cell>
          <cell r="N283">
            <v>0.94599999999999995</v>
          </cell>
          <cell r="O283">
            <v>0</v>
          </cell>
          <cell r="P283">
            <v>0.44712720769058789</v>
          </cell>
          <cell r="Q283">
            <v>0</v>
          </cell>
          <cell r="R283">
            <v>0.44712720769058789</v>
          </cell>
          <cell r="S283">
            <v>0</v>
          </cell>
        </row>
        <row r="284">
          <cell r="B284">
            <v>16</v>
          </cell>
          <cell r="C284" t="str">
            <v>X/S Property (Reinsurance)</v>
          </cell>
          <cell r="D284">
            <v>0</v>
          </cell>
          <cell r="E284">
            <v>0</v>
          </cell>
          <cell r="F284">
            <v>0</v>
          </cell>
          <cell r="G284">
            <v>0</v>
          </cell>
          <cell r="H284">
            <v>0</v>
          </cell>
          <cell r="I284">
            <v>0</v>
          </cell>
          <cell r="J284">
            <v>1</v>
          </cell>
          <cell r="K284">
            <v>0.88966000000000001</v>
          </cell>
          <cell r="L284">
            <v>0</v>
          </cell>
          <cell r="M284">
            <v>0.88966000000000001</v>
          </cell>
          <cell r="N284">
            <v>0.88966000000000001</v>
          </cell>
          <cell r="O284">
            <v>0</v>
          </cell>
          <cell r="P284">
            <v>0.48444761667920849</v>
          </cell>
          <cell r="Q284">
            <v>0</v>
          </cell>
          <cell r="R284">
            <v>0.48444761667920849</v>
          </cell>
          <cell r="S284">
            <v>0</v>
          </cell>
        </row>
        <row r="285">
          <cell r="B285">
            <v>17</v>
          </cell>
          <cell r="C285" t="str">
            <v>X/S Casualty (Reinsurance)</v>
          </cell>
          <cell r="D285">
            <v>0</v>
          </cell>
          <cell r="E285">
            <v>0</v>
          </cell>
          <cell r="F285">
            <v>0</v>
          </cell>
          <cell r="G285">
            <v>0</v>
          </cell>
          <cell r="H285">
            <v>0</v>
          </cell>
          <cell r="I285">
            <v>0</v>
          </cell>
          <cell r="J285">
            <v>1</v>
          </cell>
          <cell r="K285">
            <v>0.79842999999999997</v>
          </cell>
          <cell r="L285">
            <v>0</v>
          </cell>
          <cell r="M285">
            <v>0.79842999999999997</v>
          </cell>
          <cell r="N285">
            <v>0.79842999999999997</v>
          </cell>
          <cell r="O285">
            <v>0</v>
          </cell>
          <cell r="P285">
            <v>0.54775111649935904</v>
          </cell>
          <cell r="Q285">
            <v>0</v>
          </cell>
          <cell r="R285">
            <v>0.54775111649935904</v>
          </cell>
          <cell r="S285">
            <v>0</v>
          </cell>
        </row>
        <row r="286">
          <cell r="B286">
            <v>18</v>
          </cell>
          <cell r="C286" t="str">
            <v>Other P/C</v>
          </cell>
          <cell r="D286">
            <v>0</v>
          </cell>
          <cell r="E286">
            <v>0</v>
          </cell>
          <cell r="F286">
            <v>0</v>
          </cell>
          <cell r="G286">
            <v>0</v>
          </cell>
          <cell r="H286">
            <v>0</v>
          </cell>
          <cell r="I286">
            <v>0</v>
          </cell>
          <cell r="J286">
            <v>1</v>
          </cell>
          <cell r="K286">
            <v>0.9</v>
          </cell>
          <cell r="L286">
            <v>0</v>
          </cell>
          <cell r="M286">
            <v>0.9</v>
          </cell>
          <cell r="N286">
            <v>0.9</v>
          </cell>
          <cell r="O286">
            <v>0</v>
          </cell>
          <cell r="P286">
            <v>0.33534540576794092</v>
          </cell>
          <cell r="Q286">
            <v>0</v>
          </cell>
          <cell r="R286">
            <v>0.33534540576794092</v>
          </cell>
          <cell r="S286">
            <v>0</v>
          </cell>
        </row>
        <row r="287">
          <cell r="B287">
            <v>19</v>
          </cell>
          <cell r="C287" t="str">
            <v>Other P/C</v>
          </cell>
          <cell r="D287">
            <v>0</v>
          </cell>
          <cell r="E287">
            <v>0</v>
          </cell>
          <cell r="F287">
            <v>0</v>
          </cell>
          <cell r="G287">
            <v>0</v>
          </cell>
          <cell r="H287">
            <v>0</v>
          </cell>
          <cell r="I287">
            <v>0</v>
          </cell>
          <cell r="J287">
            <v>1</v>
          </cell>
          <cell r="K287">
            <v>0.9</v>
          </cell>
          <cell r="L287">
            <v>0</v>
          </cell>
          <cell r="M287">
            <v>0.9</v>
          </cell>
          <cell r="N287">
            <v>0.9</v>
          </cell>
          <cell r="O287">
            <v>0</v>
          </cell>
          <cell r="P287">
            <v>0.33534540576794092</v>
          </cell>
          <cell r="Q287">
            <v>0</v>
          </cell>
          <cell r="R287">
            <v>0.33534540576794092</v>
          </cell>
          <cell r="S287">
            <v>0</v>
          </cell>
        </row>
        <row r="288">
          <cell r="B288">
            <v>20</v>
          </cell>
          <cell r="C288" t="str">
            <v>Sub-Total</v>
          </cell>
          <cell r="D288">
            <v>0</v>
          </cell>
          <cell r="E288">
            <v>0</v>
          </cell>
          <cell r="F288">
            <v>0</v>
          </cell>
          <cell r="G288">
            <v>0</v>
          </cell>
          <cell r="H288">
            <v>0</v>
          </cell>
          <cell r="I288">
            <v>0</v>
          </cell>
          <cell r="J288">
            <v>1</v>
          </cell>
          <cell r="K288">
            <v>1</v>
          </cell>
          <cell r="M288">
            <v>1</v>
          </cell>
          <cell r="N288">
            <v>1</v>
          </cell>
          <cell r="O288">
            <v>0</v>
          </cell>
          <cell r="P288">
            <v>1</v>
          </cell>
          <cell r="R288">
            <v>0</v>
          </cell>
          <cell r="S288">
            <v>0</v>
          </cell>
        </row>
        <row r="290">
          <cell r="B290">
            <v>21</v>
          </cell>
          <cell r="F290" t="str">
            <v>Percent of net pml added to reserves for stress:</v>
          </cell>
          <cell r="G290">
            <v>0.4</v>
          </cell>
        </row>
        <row r="294">
          <cell r="D294" t="str">
            <v>(1)</v>
          </cell>
          <cell r="E294" t="str">
            <v>(2)</v>
          </cell>
          <cell r="F294" t="str">
            <v>(3)</v>
          </cell>
          <cell r="G294" t="str">
            <v>(4)</v>
          </cell>
          <cell r="H294" t="str">
            <v>(5)</v>
          </cell>
          <cell r="I294" t="str">
            <v>(6)</v>
          </cell>
          <cell r="J294" t="str">
            <v>(7)</v>
          </cell>
          <cell r="K294" t="str">
            <v>(8)</v>
          </cell>
          <cell r="L294" t="str">
            <v>(9)</v>
          </cell>
          <cell r="M294" t="str">
            <v>(10)</v>
          </cell>
          <cell r="N294" t="str">
            <v>(11)</v>
          </cell>
          <cell r="O294" t="str">
            <v>(12)</v>
          </cell>
          <cell r="P294" t="str">
            <v>(13)</v>
          </cell>
          <cell r="Q294" t="str">
            <v>(14)</v>
          </cell>
          <cell r="R294" t="str">
            <v>(15)</v>
          </cell>
          <cell r="S294" t="str">
            <v>(16)</v>
          </cell>
          <cell r="T294" t="str">
            <v>(17)</v>
          </cell>
        </row>
        <row r="296">
          <cell r="E296" t="str">
            <v>&lt;---------------------------- Carried Reserve ----------------------------&gt;</v>
          </cell>
          <cell r="L296" t="str">
            <v>Adjust-</v>
          </cell>
          <cell r="M296" t="str">
            <v>Final</v>
          </cell>
          <cell r="N296" t="str">
            <v>Total</v>
          </cell>
          <cell r="R296" t="str">
            <v>Final</v>
          </cell>
          <cell r="S296" t="str">
            <v>Adjusted</v>
          </cell>
        </row>
        <row r="297">
          <cell r="C297" t="str">
            <v>Health Business</v>
          </cell>
          <cell r="D297" t="str">
            <v>%</v>
          </cell>
          <cell r="E297" t="str">
            <v>Baseline</v>
          </cell>
          <cell r="F297" t="str">
            <v>Allocated Adjustment</v>
          </cell>
          <cell r="G297" t="str">
            <v>Stress Test Adjustment</v>
          </cell>
          <cell r="H297" t="str">
            <v>Manual Adjustment</v>
          </cell>
          <cell r="I297" t="str">
            <v>Total</v>
          </cell>
          <cell r="J297" t="str">
            <v>Deficiency Factor</v>
          </cell>
          <cell r="K297" t="str">
            <v>Base Discount Factor</v>
          </cell>
          <cell r="L297" t="str">
            <v>ment to Discount Factor</v>
          </cell>
          <cell r="M297" t="str">
            <v>Discount Factor (8)+(9)</v>
          </cell>
          <cell r="N297" t="str">
            <v>Adj. Factor  (7)*(10)</v>
          </cell>
          <cell r="O297" t="str">
            <v>Adjusted Reserves (6)*(11)</v>
          </cell>
          <cell r="P297" t="str">
            <v>Base Capital Factor</v>
          </cell>
          <cell r="Q297" t="str">
            <v>Adjust- ment</v>
          </cell>
          <cell r="R297" t="str">
            <v>Capital Factor (13)+(14)</v>
          </cell>
          <cell r="S297" t="str">
            <v>Required Capital    (12)*(15)</v>
          </cell>
          <cell r="T297" t="str">
            <v>Explanation of Adjustments</v>
          </cell>
        </row>
        <row r="298">
          <cell r="B298">
            <v>22</v>
          </cell>
          <cell r="C298" t="str">
            <v>Medical</v>
          </cell>
          <cell r="D298">
            <v>0</v>
          </cell>
          <cell r="E298">
            <v>0</v>
          </cell>
          <cell r="F298">
            <v>0</v>
          </cell>
          <cell r="G298">
            <v>0</v>
          </cell>
          <cell r="H298">
            <v>0</v>
          </cell>
          <cell r="I298">
            <v>0</v>
          </cell>
          <cell r="J298">
            <v>1</v>
          </cell>
          <cell r="K298">
            <v>0.95</v>
          </cell>
          <cell r="L298">
            <v>0</v>
          </cell>
          <cell r="M298">
            <v>0.95</v>
          </cell>
          <cell r="N298">
            <v>0.95</v>
          </cell>
          <cell r="O298">
            <v>0</v>
          </cell>
          <cell r="P298">
            <v>0.38229376257545261</v>
          </cell>
          <cell r="Q298">
            <v>0</v>
          </cell>
          <cell r="R298">
            <v>0.38229376257545261</v>
          </cell>
          <cell r="S298">
            <v>0</v>
          </cell>
        </row>
        <row r="299">
          <cell r="B299">
            <v>23</v>
          </cell>
          <cell r="C299" t="str">
            <v>Disability and Long Term Care</v>
          </cell>
          <cell r="D299">
            <v>0</v>
          </cell>
          <cell r="E299">
            <v>0</v>
          </cell>
          <cell r="F299">
            <v>0</v>
          </cell>
          <cell r="G299">
            <v>0</v>
          </cell>
          <cell r="H299">
            <v>0</v>
          </cell>
          <cell r="I299">
            <v>0</v>
          </cell>
          <cell r="J299">
            <v>1</v>
          </cell>
          <cell r="K299">
            <v>0.95</v>
          </cell>
          <cell r="L299">
            <v>0</v>
          </cell>
          <cell r="M299">
            <v>0.95</v>
          </cell>
          <cell r="N299">
            <v>0.95</v>
          </cell>
          <cell r="O299">
            <v>0</v>
          </cell>
          <cell r="P299">
            <v>0.38229376257545261</v>
          </cell>
          <cell r="Q299">
            <v>0</v>
          </cell>
          <cell r="R299">
            <v>0.38229376257545261</v>
          </cell>
          <cell r="S299">
            <v>0</v>
          </cell>
        </row>
        <row r="300">
          <cell r="B300">
            <v>24</v>
          </cell>
          <cell r="C300" t="str">
            <v>Critical Illness - Guaranteed</v>
          </cell>
          <cell r="D300">
            <v>0</v>
          </cell>
          <cell r="E300">
            <v>0</v>
          </cell>
          <cell r="F300">
            <v>0</v>
          </cell>
          <cell r="G300">
            <v>0</v>
          </cell>
          <cell r="H300">
            <v>0</v>
          </cell>
          <cell r="I300">
            <v>0</v>
          </cell>
          <cell r="J300">
            <v>1</v>
          </cell>
          <cell r="K300">
            <v>0.95</v>
          </cell>
          <cell r="L300">
            <v>0</v>
          </cell>
          <cell r="M300">
            <v>0.95</v>
          </cell>
          <cell r="N300">
            <v>0.95</v>
          </cell>
          <cell r="O300">
            <v>0</v>
          </cell>
          <cell r="P300">
            <v>0.38229376257545261</v>
          </cell>
          <cell r="Q300">
            <v>0</v>
          </cell>
          <cell r="R300">
            <v>0.38229376257545261</v>
          </cell>
          <cell r="S300">
            <v>0</v>
          </cell>
        </row>
        <row r="301">
          <cell r="B301">
            <v>25</v>
          </cell>
          <cell r="C301" t="str">
            <v>Critical Illness - NonGuaranteed</v>
          </cell>
          <cell r="D301">
            <v>0</v>
          </cell>
          <cell r="E301">
            <v>0</v>
          </cell>
          <cell r="F301">
            <v>0</v>
          </cell>
          <cell r="G301">
            <v>0</v>
          </cell>
          <cell r="H301">
            <v>0</v>
          </cell>
          <cell r="I301">
            <v>0</v>
          </cell>
          <cell r="J301">
            <v>1</v>
          </cell>
          <cell r="K301">
            <v>0.95</v>
          </cell>
          <cell r="L301">
            <v>0</v>
          </cell>
          <cell r="M301">
            <v>0.95</v>
          </cell>
          <cell r="N301">
            <v>0.95</v>
          </cell>
          <cell r="O301">
            <v>0</v>
          </cell>
          <cell r="P301">
            <v>0.38229376257545261</v>
          </cell>
          <cell r="Q301">
            <v>0</v>
          </cell>
          <cell r="R301">
            <v>0.38229376257545261</v>
          </cell>
          <cell r="S301">
            <v>0</v>
          </cell>
        </row>
        <row r="302">
          <cell r="B302">
            <v>26</v>
          </cell>
          <cell r="C302" t="str">
            <v>Health Reinsurance</v>
          </cell>
          <cell r="D302">
            <v>0</v>
          </cell>
          <cell r="E302">
            <v>0</v>
          </cell>
          <cell r="F302">
            <v>0</v>
          </cell>
          <cell r="G302">
            <v>0</v>
          </cell>
          <cell r="H302">
            <v>0</v>
          </cell>
          <cell r="I302">
            <v>0</v>
          </cell>
          <cell r="J302">
            <v>1</v>
          </cell>
          <cell r="K302">
            <v>0.79842999999999997</v>
          </cell>
          <cell r="L302">
            <v>0</v>
          </cell>
          <cell r="M302">
            <v>0.79842999999999997</v>
          </cell>
          <cell r="N302">
            <v>0.79842999999999997</v>
          </cell>
          <cell r="O302">
            <v>0</v>
          </cell>
          <cell r="P302">
            <v>0.54775111649935904</v>
          </cell>
          <cell r="Q302">
            <v>0</v>
          </cell>
          <cell r="R302">
            <v>0.54775111649935904</v>
          </cell>
          <cell r="S302">
            <v>0</v>
          </cell>
        </row>
        <row r="303">
          <cell r="B303">
            <v>27</v>
          </cell>
          <cell r="C303" t="str">
            <v>Other Health</v>
          </cell>
          <cell r="D303">
            <v>0</v>
          </cell>
          <cell r="E303">
            <v>0</v>
          </cell>
          <cell r="F303">
            <v>0</v>
          </cell>
          <cell r="G303">
            <v>0</v>
          </cell>
          <cell r="H303">
            <v>0</v>
          </cell>
          <cell r="I303">
            <v>0</v>
          </cell>
          <cell r="J303">
            <v>1</v>
          </cell>
          <cell r="K303">
            <v>0.95</v>
          </cell>
          <cell r="L303">
            <v>0</v>
          </cell>
          <cell r="M303">
            <v>0.95</v>
          </cell>
          <cell r="N303">
            <v>0.95</v>
          </cell>
          <cell r="O303">
            <v>0</v>
          </cell>
          <cell r="P303">
            <v>0.38229376257545261</v>
          </cell>
          <cell r="Q303">
            <v>0</v>
          </cell>
          <cell r="R303">
            <v>0.38229376257545261</v>
          </cell>
          <cell r="S303">
            <v>0</v>
          </cell>
        </row>
        <row r="304">
          <cell r="B304">
            <v>28</v>
          </cell>
          <cell r="C304" t="str">
            <v>Other Health</v>
          </cell>
          <cell r="D304">
            <v>0</v>
          </cell>
          <cell r="E304">
            <v>0</v>
          </cell>
          <cell r="F304">
            <v>0</v>
          </cell>
          <cell r="G304">
            <v>0</v>
          </cell>
          <cell r="H304">
            <v>0</v>
          </cell>
          <cell r="I304">
            <v>0</v>
          </cell>
          <cell r="J304">
            <v>1</v>
          </cell>
          <cell r="K304">
            <v>0.95</v>
          </cell>
          <cell r="L304">
            <v>0</v>
          </cell>
          <cell r="M304">
            <v>0.95</v>
          </cell>
          <cell r="N304">
            <v>0.95</v>
          </cell>
          <cell r="O304">
            <v>0</v>
          </cell>
          <cell r="P304">
            <v>0.38229376257545261</v>
          </cell>
          <cell r="Q304">
            <v>0</v>
          </cell>
          <cell r="R304">
            <v>0.38229376257545261</v>
          </cell>
          <cell r="S304">
            <v>0</v>
          </cell>
        </row>
        <row r="305">
          <cell r="B305">
            <v>29</v>
          </cell>
          <cell r="C305" t="str">
            <v>Sub-Total</v>
          </cell>
          <cell r="D305">
            <v>0</v>
          </cell>
          <cell r="E305">
            <v>0</v>
          </cell>
          <cell r="F305">
            <v>0</v>
          </cell>
          <cell r="G305">
            <v>0</v>
          </cell>
          <cell r="H305">
            <v>0</v>
          </cell>
          <cell r="I305">
            <v>0</v>
          </cell>
          <cell r="J305">
            <v>1</v>
          </cell>
          <cell r="K305">
            <v>1</v>
          </cell>
          <cell r="M305">
            <v>1</v>
          </cell>
          <cell r="N305">
            <v>1</v>
          </cell>
          <cell r="O305">
            <v>0</v>
          </cell>
          <cell r="P305">
            <v>1</v>
          </cell>
          <cell r="R305">
            <v>0</v>
          </cell>
          <cell r="S305">
            <v>0</v>
          </cell>
        </row>
        <row r="310">
          <cell r="B310">
            <v>30</v>
          </cell>
          <cell r="C310" t="str">
            <v>Total</v>
          </cell>
          <cell r="D310">
            <v>0</v>
          </cell>
          <cell r="E310">
            <v>0</v>
          </cell>
          <cell r="F310">
            <v>0</v>
          </cell>
          <cell r="G310">
            <v>0</v>
          </cell>
          <cell r="H310">
            <v>0</v>
          </cell>
          <cell r="I310">
            <v>0</v>
          </cell>
          <cell r="J310">
            <v>0</v>
          </cell>
          <cell r="K310">
            <v>1</v>
          </cell>
          <cell r="M310">
            <v>1</v>
          </cell>
          <cell r="N310">
            <v>1</v>
          </cell>
          <cell r="O310">
            <v>0</v>
          </cell>
          <cell r="P310">
            <v>0</v>
          </cell>
          <cell r="R310">
            <v>0</v>
          </cell>
          <cell r="S310">
            <v>0</v>
          </cell>
        </row>
        <row r="311">
          <cell r="E311">
            <v>0</v>
          </cell>
          <cell r="F311">
            <v>0</v>
          </cell>
          <cell r="G311">
            <v>0</v>
          </cell>
          <cell r="H311">
            <v>0</v>
          </cell>
          <cell r="I311">
            <v>0</v>
          </cell>
          <cell r="J311">
            <v>0</v>
          </cell>
          <cell r="K311">
            <v>1</v>
          </cell>
          <cell r="L311">
            <v>1</v>
          </cell>
          <cell r="M311">
            <v>0.30000000000000004</v>
          </cell>
          <cell r="N311">
            <v>0.7</v>
          </cell>
          <cell r="O311">
            <v>1</v>
          </cell>
          <cell r="P311">
            <v>1</v>
          </cell>
        </row>
        <row r="312">
          <cell r="B312">
            <v>31</v>
          </cell>
          <cell r="E312" t="str">
            <v>wind exposed nwp</v>
          </cell>
          <cell r="F312" t="str">
            <v>eq exposed nwp</v>
          </cell>
          <cell r="G312" t="str">
            <v>terror exposed nwp</v>
          </cell>
          <cell r="O312" t="str">
            <v xml:space="preserve">Growth Factor </v>
          </cell>
          <cell r="R312">
            <v>1.5</v>
          </cell>
          <cell r="S312">
            <v>1.5</v>
          </cell>
        </row>
        <row r="313">
          <cell r="B313">
            <v>32</v>
          </cell>
          <cell r="O313" t="str">
            <v>By Line Diversification Factor</v>
          </cell>
          <cell r="S313">
            <v>1</v>
          </cell>
        </row>
        <row r="314">
          <cell r="O314" t="str">
            <v>By Country Diversification Factor</v>
          </cell>
          <cell r="S314">
            <v>1</v>
          </cell>
        </row>
        <row r="315">
          <cell r="B315">
            <v>33</v>
          </cell>
          <cell r="C315" t="str">
            <v>Net Unearned Prem Reserve P/C only</v>
          </cell>
          <cell r="E315">
            <v>0</v>
          </cell>
          <cell r="O315" t="str">
            <v>Adjusted Non-Life Reserve Required Capital</v>
          </cell>
          <cell r="S315">
            <v>0</v>
          </cell>
        </row>
        <row r="316">
          <cell r="B316">
            <v>34</v>
          </cell>
          <cell r="O316" t="str">
            <v>Analyst's Adjustment ( Non-Life Business)</v>
          </cell>
          <cell r="S316">
            <v>0</v>
          </cell>
        </row>
        <row r="317">
          <cell r="B317">
            <v>35</v>
          </cell>
          <cell r="O317" t="str">
            <v>Net Required Capital for Non-Life Reserve Risk (B5)</v>
          </cell>
          <cell r="S317">
            <v>0</v>
          </cell>
        </row>
        <row r="318">
          <cell r="G318" t="str">
            <v>Note: Mortality and Longevity Risk captured on Life Reserves page.</v>
          </cell>
        </row>
        <row r="492">
          <cell r="C492" t="str">
            <v>Company Name:</v>
          </cell>
          <cell r="D492" t="str">
            <v>XYZ Sample</v>
          </cell>
          <cell r="K492" t="str">
            <v>Currency:</v>
          </cell>
          <cell r="L492" t="str">
            <v>US Dollars</v>
          </cell>
          <cell r="T492" t="str">
            <v>Page 5</v>
          </cell>
          <cell r="AD492" t="str">
            <v>Company Name:</v>
          </cell>
          <cell r="AE492" t="str">
            <v>XYZ Sample</v>
          </cell>
          <cell r="AL492" t="str">
            <v>Currency:</v>
          </cell>
          <cell r="AM492" t="str">
            <v>US Dollars</v>
          </cell>
          <cell r="AT492" t="str">
            <v>Summary Exhibit 5.1</v>
          </cell>
          <cell r="AZ492" t="str">
            <v>Company Name:</v>
          </cell>
          <cell r="BA492" t="str">
            <v>XYZ Sample</v>
          </cell>
          <cell r="BP492" t="str">
            <v>Summary Exhibit 5.2</v>
          </cell>
        </row>
        <row r="493">
          <cell r="C493" t="str">
            <v>AMB Number:</v>
          </cell>
          <cell r="D493" t="str">
            <v>99999</v>
          </cell>
          <cell r="K493" t="str">
            <v>Denomination:</v>
          </cell>
          <cell r="L493" t="str">
            <v>(000)s</v>
          </cell>
          <cell r="AD493" t="str">
            <v>AMB Number:</v>
          </cell>
          <cell r="AE493" t="str">
            <v>99999</v>
          </cell>
          <cell r="AL493" t="str">
            <v>Denomination:</v>
          </cell>
          <cell r="AM493" t="str">
            <v>(000)s</v>
          </cell>
          <cell r="AZ493" t="str">
            <v>AMB Number:</v>
          </cell>
          <cell r="BA493" t="str">
            <v>99999</v>
          </cell>
        </row>
        <row r="494">
          <cell r="C494" t="str">
            <v>Analyst:</v>
          </cell>
          <cell r="D494" t="str">
            <v xml:space="preserve"> </v>
          </cell>
          <cell r="AD494" t="str">
            <v>Analyst:</v>
          </cell>
          <cell r="AE494" t="str">
            <v xml:space="preserve"> </v>
          </cell>
          <cell r="AZ494" t="str">
            <v>Analyst:</v>
          </cell>
          <cell r="BA494" t="str">
            <v xml:space="preserve"> </v>
          </cell>
        </row>
        <row r="495">
          <cell r="C495" t="str">
            <v>volatility = average</v>
          </cell>
          <cell r="K495" t="str">
            <v>NET LOSS AND LAE RESERVE RISK</v>
          </cell>
          <cell r="AD495" t="str">
            <v>volatility = average</v>
          </cell>
          <cell r="AL495" t="str">
            <v>NET LOSS AND LAE RESERVE RISK</v>
          </cell>
          <cell r="AZ495" t="str">
            <v>volatility = average</v>
          </cell>
          <cell r="BH495" t="str">
            <v>NET LOSS AND LAE RESERVE RISK</v>
          </cell>
        </row>
        <row r="496">
          <cell r="C496" t="str">
            <v>analysis type = standard</v>
          </cell>
          <cell r="E496">
            <v>39813</v>
          </cell>
          <cell r="AD496" t="str">
            <v>analysis type = standard</v>
          </cell>
          <cell r="AZ496" t="str">
            <v>analysis type = standard</v>
          </cell>
        </row>
        <row r="499">
          <cell r="D499" t="str">
            <v>(1)</v>
          </cell>
          <cell r="E499" t="str">
            <v>(2)</v>
          </cell>
          <cell r="F499" t="str">
            <v>(3)</v>
          </cell>
          <cell r="G499" t="str">
            <v>(4)</v>
          </cell>
          <cell r="H499" t="str">
            <v>(5)</v>
          </cell>
          <cell r="I499" t="str">
            <v>(6)</v>
          </cell>
          <cell r="J499" t="str">
            <v>(7)</v>
          </cell>
          <cell r="K499" t="str">
            <v>(8)</v>
          </cell>
          <cell r="L499" t="str">
            <v>(9)</v>
          </cell>
          <cell r="M499" t="str">
            <v>(10)</v>
          </cell>
          <cell r="N499" t="str">
            <v>(11)</v>
          </cell>
          <cell r="O499" t="str">
            <v>(12)</v>
          </cell>
          <cell r="P499" t="str">
            <v>(13)</v>
          </cell>
          <cell r="Q499" t="str">
            <v>(14)</v>
          </cell>
          <cell r="R499" t="str">
            <v>(15)</v>
          </cell>
          <cell r="S499" t="str">
            <v>(16)</v>
          </cell>
          <cell r="T499" t="str">
            <v>(17)</v>
          </cell>
        </row>
        <row r="501">
          <cell r="E501" t="str">
            <v>&lt;---------------------------- Carried Reserve ----------------------------&gt;</v>
          </cell>
          <cell r="L501" t="str">
            <v>Adjust-</v>
          </cell>
          <cell r="M501" t="str">
            <v>Final</v>
          </cell>
          <cell r="N501" t="str">
            <v>Total</v>
          </cell>
          <cell r="R501" t="str">
            <v>Final</v>
          </cell>
          <cell r="S501" t="str">
            <v>Adjusted</v>
          </cell>
          <cell r="AE501" t="str">
            <v>Carried Loss &amp; LAE Reserves</v>
          </cell>
          <cell r="AK501" t="str">
            <v>Adjusted Loss &amp; LAE Reserves</v>
          </cell>
          <cell r="AQ501" t="str">
            <v>Adjusted Required Capital</v>
          </cell>
          <cell r="BA501" t="str">
            <v>Selected Deficiency Factors</v>
          </cell>
          <cell r="BG501" t="str">
            <v>Selected Discount Factors</v>
          </cell>
          <cell r="BM501" t="str">
            <v>Selected Capital Factors</v>
          </cell>
        </row>
        <row r="502">
          <cell r="C502" t="str">
            <v>Property / Casualty Business</v>
          </cell>
          <cell r="D502" t="str">
            <v>%</v>
          </cell>
          <cell r="E502" t="str">
            <v>Baseline</v>
          </cell>
          <cell r="F502" t="str">
            <v>Allocated Adjustment</v>
          </cell>
          <cell r="G502" t="str">
            <v>Stress Test Adjustment</v>
          </cell>
          <cell r="H502" t="str">
            <v>Manual Adjustment</v>
          </cell>
          <cell r="I502" t="str">
            <v>Total</v>
          </cell>
          <cell r="J502" t="str">
            <v>Deficiency Factor</v>
          </cell>
          <cell r="K502" t="str">
            <v>Base Discount Factor</v>
          </cell>
          <cell r="L502" t="str">
            <v>ment to Discount Factor</v>
          </cell>
          <cell r="M502" t="str">
            <v>Discount Factor (8)+(9)</v>
          </cell>
          <cell r="N502" t="str">
            <v>Adj. Factor  (7)*(10)</v>
          </cell>
          <cell r="O502" t="str">
            <v>Adjusted Reserves (6)*(11)</v>
          </cell>
          <cell r="P502" t="str">
            <v>Base Capital Factor</v>
          </cell>
          <cell r="Q502" t="str">
            <v>Adjust- ment</v>
          </cell>
          <cell r="R502" t="str">
            <v>Capital Factor (13)+(14)</v>
          </cell>
          <cell r="S502" t="str">
            <v>Required Capital    (12)*(15)</v>
          </cell>
          <cell r="T502" t="str">
            <v>Explanation of Adjustments</v>
          </cell>
          <cell r="AD502" t="str">
            <v>Property / Casualty Business</v>
          </cell>
          <cell r="AE502">
            <v>39813</v>
          </cell>
          <cell r="AF502">
            <v>40178</v>
          </cell>
          <cell r="AG502">
            <v>40543</v>
          </cell>
          <cell r="AH502">
            <v>40908</v>
          </cell>
          <cell r="AI502">
            <v>41274</v>
          </cell>
          <cell r="AK502">
            <v>39813</v>
          </cell>
          <cell r="AL502">
            <v>40178</v>
          </cell>
          <cell r="AM502">
            <v>40543</v>
          </cell>
          <cell r="AN502">
            <v>40908</v>
          </cell>
          <cell r="AO502">
            <v>41274</v>
          </cell>
          <cell r="AQ502">
            <v>39813</v>
          </cell>
          <cell r="AR502">
            <v>40178</v>
          </cell>
          <cell r="AS502">
            <v>40543</v>
          </cell>
          <cell r="AT502">
            <v>40908</v>
          </cell>
          <cell r="AU502">
            <v>41274</v>
          </cell>
          <cell r="AZ502" t="str">
            <v>Property / Casualty Business</v>
          </cell>
          <cell r="BA502">
            <v>39813</v>
          </cell>
          <cell r="BB502">
            <v>40178</v>
          </cell>
          <cell r="BC502">
            <v>40543</v>
          </cell>
          <cell r="BD502">
            <v>40908</v>
          </cell>
          <cell r="BE502">
            <v>41274</v>
          </cell>
          <cell r="BG502">
            <v>39813</v>
          </cell>
          <cell r="BH502">
            <v>40178</v>
          </cell>
          <cell r="BI502">
            <v>40543</v>
          </cell>
          <cell r="BJ502">
            <v>40908</v>
          </cell>
          <cell r="BK502">
            <v>41274</v>
          </cell>
          <cell r="BM502">
            <v>39813</v>
          </cell>
          <cell r="BN502">
            <v>40178</v>
          </cell>
          <cell r="BO502">
            <v>40543</v>
          </cell>
          <cell r="BP502">
            <v>40908</v>
          </cell>
          <cell r="BQ502">
            <v>41274</v>
          </cell>
        </row>
        <row r="503">
          <cell r="B503">
            <v>1</v>
          </cell>
          <cell r="C503" t="str">
            <v>Personal Property</v>
          </cell>
          <cell r="D503">
            <v>0</v>
          </cell>
          <cell r="E503">
            <v>0</v>
          </cell>
          <cell r="F503">
            <v>0</v>
          </cell>
          <cell r="G503">
            <v>0</v>
          </cell>
          <cell r="H503">
            <v>0</v>
          </cell>
          <cell r="I503">
            <v>0</v>
          </cell>
          <cell r="J503">
            <v>1</v>
          </cell>
          <cell r="K503">
            <v>0.93520000000000003</v>
          </cell>
          <cell r="L503">
            <v>0</v>
          </cell>
          <cell r="M503">
            <v>0.93520000000000003</v>
          </cell>
          <cell r="N503">
            <v>0.93520000000000003</v>
          </cell>
          <cell r="O503">
            <v>0</v>
          </cell>
          <cell r="P503">
            <v>0.3739911588490048</v>
          </cell>
          <cell r="Q503">
            <v>0</v>
          </cell>
          <cell r="R503">
            <v>0.3739911588490048</v>
          </cell>
          <cell r="S503">
            <v>0</v>
          </cell>
          <cell r="T503" t="str">
            <v xml:space="preserve"> </v>
          </cell>
          <cell r="AC503">
            <v>1</v>
          </cell>
          <cell r="AD503" t="str">
            <v>Personal Property</v>
          </cell>
          <cell r="AE503">
            <v>0</v>
          </cell>
          <cell r="AF503">
            <v>0</v>
          </cell>
          <cell r="AG503">
            <v>0</v>
          </cell>
          <cell r="AH503">
            <v>0</v>
          </cell>
          <cell r="AI503">
            <v>0</v>
          </cell>
          <cell r="AK503">
            <v>0</v>
          </cell>
          <cell r="AL503">
            <v>0</v>
          </cell>
          <cell r="AM503">
            <v>0</v>
          </cell>
          <cell r="AN503">
            <v>0</v>
          </cell>
          <cell r="AO503">
            <v>0</v>
          </cell>
          <cell r="AQ503">
            <v>0</v>
          </cell>
          <cell r="AR503">
            <v>0</v>
          </cell>
          <cell r="AS503">
            <v>0</v>
          </cell>
          <cell r="AT503">
            <v>0</v>
          </cell>
          <cell r="AU503">
            <v>0</v>
          </cell>
          <cell r="AY503">
            <v>1</v>
          </cell>
          <cell r="AZ503" t="str">
            <v>Personal Property</v>
          </cell>
          <cell r="BA503">
            <v>1</v>
          </cell>
          <cell r="BB503">
            <v>1</v>
          </cell>
          <cell r="BC503">
            <v>1</v>
          </cell>
          <cell r="BD503">
            <v>1</v>
          </cell>
          <cell r="BE503">
            <v>1</v>
          </cell>
          <cell r="BG503">
            <v>0.93520000000000003</v>
          </cell>
          <cell r="BH503">
            <v>0.93520000000000003</v>
          </cell>
          <cell r="BI503">
            <v>0.93520000000000003</v>
          </cell>
          <cell r="BJ503">
            <v>0.93520000000000003</v>
          </cell>
          <cell r="BK503">
            <v>0.93520000000000003</v>
          </cell>
          <cell r="BM503">
            <v>0.3739911588490048</v>
          </cell>
          <cell r="BN503">
            <v>0.3739911588490048</v>
          </cell>
          <cell r="BO503">
            <v>0.3739911588490048</v>
          </cell>
          <cell r="BP503">
            <v>0.3739911588490048</v>
          </cell>
          <cell r="BQ503">
            <v>0.3739911588490048</v>
          </cell>
        </row>
        <row r="504">
          <cell r="B504">
            <v>2</v>
          </cell>
          <cell r="C504" t="str">
            <v>Personal Motor</v>
          </cell>
          <cell r="D504">
            <v>0</v>
          </cell>
          <cell r="E504">
            <v>0</v>
          </cell>
          <cell r="F504">
            <v>0</v>
          </cell>
          <cell r="G504">
            <v>0</v>
          </cell>
          <cell r="H504">
            <v>0</v>
          </cell>
          <cell r="I504">
            <v>0</v>
          </cell>
          <cell r="J504">
            <v>1</v>
          </cell>
          <cell r="K504">
            <v>0.92535999999999996</v>
          </cell>
          <cell r="L504">
            <v>0</v>
          </cell>
          <cell r="M504">
            <v>0.92535999999999996</v>
          </cell>
          <cell r="N504">
            <v>0.92535999999999996</v>
          </cell>
          <cell r="O504">
            <v>0</v>
          </cell>
          <cell r="P504">
            <v>0.38252327654137752</v>
          </cell>
          <cell r="Q504">
            <v>0</v>
          </cell>
          <cell r="R504">
            <v>0.38252327654137752</v>
          </cell>
          <cell r="S504">
            <v>0</v>
          </cell>
          <cell r="T504" t="str">
            <v xml:space="preserve"> </v>
          </cell>
          <cell r="AC504">
            <v>2</v>
          </cell>
          <cell r="AD504" t="str">
            <v>Personal Motor</v>
          </cell>
          <cell r="AE504">
            <v>0</v>
          </cell>
          <cell r="AF504">
            <v>0</v>
          </cell>
          <cell r="AG504">
            <v>0</v>
          </cell>
          <cell r="AH504">
            <v>0</v>
          </cell>
          <cell r="AI504">
            <v>0</v>
          </cell>
          <cell r="AK504">
            <v>0</v>
          </cell>
          <cell r="AL504">
            <v>0</v>
          </cell>
          <cell r="AM504">
            <v>0</v>
          </cell>
          <cell r="AN504">
            <v>0</v>
          </cell>
          <cell r="AO504">
            <v>0</v>
          </cell>
          <cell r="AQ504">
            <v>0</v>
          </cell>
          <cell r="AR504">
            <v>0</v>
          </cell>
          <cell r="AS504">
            <v>0</v>
          </cell>
          <cell r="AT504">
            <v>0</v>
          </cell>
          <cell r="AU504">
            <v>0</v>
          </cell>
          <cell r="AY504">
            <v>2</v>
          </cell>
          <cell r="AZ504" t="str">
            <v>Personal Motor</v>
          </cell>
          <cell r="BA504">
            <v>1</v>
          </cell>
          <cell r="BB504">
            <v>1</v>
          </cell>
          <cell r="BC504">
            <v>1</v>
          </cell>
          <cell r="BD504">
            <v>1</v>
          </cell>
          <cell r="BE504">
            <v>1</v>
          </cell>
          <cell r="BG504">
            <v>0.92535999999999996</v>
          </cell>
          <cell r="BH504">
            <v>0.92535999999999996</v>
          </cell>
          <cell r="BI504">
            <v>0.92535999999999996</v>
          </cell>
          <cell r="BJ504">
            <v>0.92535999999999996</v>
          </cell>
          <cell r="BK504">
            <v>0.92535999999999996</v>
          </cell>
          <cell r="BM504">
            <v>0.38252327654137752</v>
          </cell>
          <cell r="BN504">
            <v>0.38252327654137752</v>
          </cell>
          <cell r="BO504">
            <v>0.38252327654137752</v>
          </cell>
          <cell r="BP504">
            <v>0.38252327654137752</v>
          </cell>
          <cell r="BQ504">
            <v>0.38252327654137752</v>
          </cell>
        </row>
        <row r="505">
          <cell r="B505">
            <v>3</v>
          </cell>
          <cell r="C505" t="str">
            <v>Commercial Motor</v>
          </cell>
          <cell r="D505">
            <v>0</v>
          </cell>
          <cell r="E505">
            <v>0</v>
          </cell>
          <cell r="F505">
            <v>0</v>
          </cell>
          <cell r="G505">
            <v>0</v>
          </cell>
          <cell r="H505">
            <v>0</v>
          </cell>
          <cell r="I505">
            <v>0</v>
          </cell>
          <cell r="J505">
            <v>1</v>
          </cell>
          <cell r="K505">
            <v>0.91293999999999997</v>
          </cell>
          <cell r="L505">
            <v>0</v>
          </cell>
          <cell r="M505">
            <v>0.91293999999999997</v>
          </cell>
          <cell r="N505">
            <v>0.91293999999999997</v>
          </cell>
          <cell r="O505">
            <v>0</v>
          </cell>
          <cell r="P505">
            <v>0.38693700665531644</v>
          </cell>
          <cell r="Q505">
            <v>0</v>
          </cell>
          <cell r="R505">
            <v>0.38693700665531644</v>
          </cell>
          <cell r="S505">
            <v>0</v>
          </cell>
          <cell r="T505" t="str">
            <v xml:space="preserve"> </v>
          </cell>
          <cell r="AC505">
            <v>3</v>
          </cell>
          <cell r="AD505" t="str">
            <v>Commercial Motor</v>
          </cell>
          <cell r="AE505">
            <v>0</v>
          </cell>
          <cell r="AF505">
            <v>0</v>
          </cell>
          <cell r="AG505">
            <v>0</v>
          </cell>
          <cell r="AH505">
            <v>0</v>
          </cell>
          <cell r="AI505">
            <v>0</v>
          </cell>
          <cell r="AK505">
            <v>0</v>
          </cell>
          <cell r="AL505">
            <v>0</v>
          </cell>
          <cell r="AM505">
            <v>0</v>
          </cell>
          <cell r="AN505">
            <v>0</v>
          </cell>
          <cell r="AO505">
            <v>0</v>
          </cell>
          <cell r="AQ505">
            <v>0</v>
          </cell>
          <cell r="AR505">
            <v>0</v>
          </cell>
          <cell r="AS505">
            <v>0</v>
          </cell>
          <cell r="AT505">
            <v>0</v>
          </cell>
          <cell r="AU505">
            <v>0</v>
          </cell>
          <cell r="AY505">
            <v>3</v>
          </cell>
          <cell r="AZ505" t="str">
            <v>Commercial Motor</v>
          </cell>
          <cell r="BA505">
            <v>1</v>
          </cell>
          <cell r="BB505">
            <v>1</v>
          </cell>
          <cell r="BC505">
            <v>1</v>
          </cell>
          <cell r="BD505">
            <v>1</v>
          </cell>
          <cell r="BE505">
            <v>1</v>
          </cell>
          <cell r="BG505">
            <v>0.91293999999999997</v>
          </cell>
          <cell r="BH505">
            <v>0.91293999999999997</v>
          </cell>
          <cell r="BI505">
            <v>0.91293999999999997</v>
          </cell>
          <cell r="BJ505">
            <v>0.91293999999999997</v>
          </cell>
          <cell r="BK505">
            <v>0.91293999999999997</v>
          </cell>
          <cell r="BM505">
            <v>0.38693700665531644</v>
          </cell>
          <cell r="BN505">
            <v>0.38693700665531644</v>
          </cell>
          <cell r="BO505">
            <v>0.38693700665531644</v>
          </cell>
          <cell r="BP505">
            <v>0.38693700665531644</v>
          </cell>
          <cell r="BQ505">
            <v>0.38693700665531644</v>
          </cell>
        </row>
        <row r="506">
          <cell r="B506">
            <v>4</v>
          </cell>
          <cell r="C506" t="str">
            <v>Occupational Accident</v>
          </cell>
          <cell r="D506">
            <v>0</v>
          </cell>
          <cell r="E506">
            <v>0</v>
          </cell>
          <cell r="F506">
            <v>0</v>
          </cell>
          <cell r="G506">
            <v>0</v>
          </cell>
          <cell r="H506">
            <v>0</v>
          </cell>
          <cell r="I506">
            <v>0</v>
          </cell>
          <cell r="J506">
            <v>1</v>
          </cell>
          <cell r="K506">
            <v>0.78388999999999998</v>
          </cell>
          <cell r="L506">
            <v>0</v>
          </cell>
          <cell r="M506">
            <v>0.78388999999999998</v>
          </cell>
          <cell r="N506">
            <v>0.78388999999999998</v>
          </cell>
          <cell r="O506">
            <v>0</v>
          </cell>
          <cell r="P506">
            <v>0.38059377703801622</v>
          </cell>
          <cell r="Q506">
            <v>0</v>
          </cell>
          <cell r="R506">
            <v>0.38059377703801622</v>
          </cell>
          <cell r="S506">
            <v>0</v>
          </cell>
          <cell r="T506" t="str">
            <v xml:space="preserve"> </v>
          </cell>
          <cell r="AC506">
            <v>4</v>
          </cell>
          <cell r="AD506" t="str">
            <v>Occupational Accident</v>
          </cell>
          <cell r="AE506">
            <v>0</v>
          </cell>
          <cell r="AF506">
            <v>0</v>
          </cell>
          <cell r="AG506">
            <v>0</v>
          </cell>
          <cell r="AH506">
            <v>0</v>
          </cell>
          <cell r="AI506">
            <v>0</v>
          </cell>
          <cell r="AK506">
            <v>0</v>
          </cell>
          <cell r="AL506">
            <v>0</v>
          </cell>
          <cell r="AM506">
            <v>0</v>
          </cell>
          <cell r="AN506">
            <v>0</v>
          </cell>
          <cell r="AO506">
            <v>0</v>
          </cell>
          <cell r="AQ506">
            <v>0</v>
          </cell>
          <cell r="AR506">
            <v>0</v>
          </cell>
          <cell r="AS506">
            <v>0</v>
          </cell>
          <cell r="AT506">
            <v>0</v>
          </cell>
          <cell r="AU506">
            <v>0</v>
          </cell>
          <cell r="AY506">
            <v>4</v>
          </cell>
          <cell r="AZ506" t="str">
            <v>Occupational Accident</v>
          </cell>
          <cell r="BA506">
            <v>1</v>
          </cell>
          <cell r="BB506">
            <v>1</v>
          </cell>
          <cell r="BC506">
            <v>1</v>
          </cell>
          <cell r="BD506">
            <v>1</v>
          </cell>
          <cell r="BE506">
            <v>1</v>
          </cell>
          <cell r="BG506">
            <v>0.78388999999999998</v>
          </cell>
          <cell r="BH506">
            <v>0.78388999999999998</v>
          </cell>
          <cell r="BI506">
            <v>0.78388999999999998</v>
          </cell>
          <cell r="BJ506">
            <v>0.78388999999999998</v>
          </cell>
          <cell r="BK506">
            <v>0.78388999999999998</v>
          </cell>
          <cell r="BM506">
            <v>0.38059377703801622</v>
          </cell>
          <cell r="BN506">
            <v>0.38059377703801622</v>
          </cell>
          <cell r="BO506">
            <v>0.38059377703801622</v>
          </cell>
          <cell r="BP506">
            <v>0.38059377703801622</v>
          </cell>
          <cell r="BQ506">
            <v>0.38059377703801622</v>
          </cell>
        </row>
        <row r="507">
          <cell r="B507">
            <v>5</v>
          </cell>
          <cell r="C507" t="str">
            <v>Comm'l Multi Peril</v>
          </cell>
          <cell r="D507">
            <v>0</v>
          </cell>
          <cell r="E507">
            <v>0</v>
          </cell>
          <cell r="F507">
            <v>0</v>
          </cell>
          <cell r="G507">
            <v>0</v>
          </cell>
          <cell r="H507">
            <v>0</v>
          </cell>
          <cell r="I507">
            <v>0</v>
          </cell>
          <cell r="J507">
            <v>1</v>
          </cell>
          <cell r="K507">
            <v>0.86258999999999997</v>
          </cell>
          <cell r="L507">
            <v>0</v>
          </cell>
          <cell r="M507">
            <v>0.86258999999999997</v>
          </cell>
          <cell r="N507">
            <v>0.86258999999999997</v>
          </cell>
          <cell r="O507">
            <v>0</v>
          </cell>
          <cell r="P507">
            <v>0.40730211226875418</v>
          </cell>
          <cell r="Q507">
            <v>0</v>
          </cell>
          <cell r="R507">
            <v>0.40730211226875418</v>
          </cell>
          <cell r="S507">
            <v>0</v>
          </cell>
          <cell r="T507" t="str">
            <v xml:space="preserve"> </v>
          </cell>
          <cell r="AC507">
            <v>5</v>
          </cell>
          <cell r="AD507" t="str">
            <v>Comm'l Multi Peril</v>
          </cell>
          <cell r="AE507">
            <v>0</v>
          </cell>
          <cell r="AF507">
            <v>0</v>
          </cell>
          <cell r="AG507">
            <v>0</v>
          </cell>
          <cell r="AH507">
            <v>0</v>
          </cell>
          <cell r="AI507">
            <v>0</v>
          </cell>
          <cell r="AK507">
            <v>0</v>
          </cell>
          <cell r="AL507">
            <v>0</v>
          </cell>
          <cell r="AM507">
            <v>0</v>
          </cell>
          <cell r="AN507">
            <v>0</v>
          </cell>
          <cell r="AO507">
            <v>0</v>
          </cell>
          <cell r="AQ507">
            <v>0</v>
          </cell>
          <cell r="AR507">
            <v>0</v>
          </cell>
          <cell r="AS507">
            <v>0</v>
          </cell>
          <cell r="AT507">
            <v>0</v>
          </cell>
          <cell r="AU507">
            <v>0</v>
          </cell>
          <cell r="AY507">
            <v>5</v>
          </cell>
          <cell r="AZ507" t="str">
            <v>Comm'l Multi Peril</v>
          </cell>
          <cell r="BA507">
            <v>1</v>
          </cell>
          <cell r="BB507">
            <v>1</v>
          </cell>
          <cell r="BC507">
            <v>1</v>
          </cell>
          <cell r="BD507">
            <v>1</v>
          </cell>
          <cell r="BE507">
            <v>1</v>
          </cell>
          <cell r="BG507">
            <v>0.86258999999999997</v>
          </cell>
          <cell r="BH507">
            <v>0.86258999999999997</v>
          </cell>
          <cell r="BI507">
            <v>0.86258999999999997</v>
          </cell>
          <cell r="BJ507">
            <v>0.86258999999999997</v>
          </cell>
          <cell r="BK507">
            <v>0.86258999999999997</v>
          </cell>
          <cell r="BM507">
            <v>0.40730211226875418</v>
          </cell>
          <cell r="BN507">
            <v>0.40730211226875418</v>
          </cell>
          <cell r="BO507">
            <v>0.40730211226875418</v>
          </cell>
          <cell r="BP507">
            <v>0.40730211226875418</v>
          </cell>
          <cell r="BQ507">
            <v>0.40730211226875418</v>
          </cell>
        </row>
        <row r="508">
          <cell r="B508">
            <v>6</v>
          </cell>
          <cell r="C508" t="str">
            <v>Med Mal (Occ)</v>
          </cell>
          <cell r="D508">
            <v>0</v>
          </cell>
          <cell r="E508">
            <v>0</v>
          </cell>
          <cell r="F508">
            <v>0</v>
          </cell>
          <cell r="G508">
            <v>0</v>
          </cell>
          <cell r="H508">
            <v>0</v>
          </cell>
          <cell r="I508">
            <v>0</v>
          </cell>
          <cell r="J508">
            <v>1</v>
          </cell>
          <cell r="K508">
            <v>0.87587000000000004</v>
          </cell>
          <cell r="L508">
            <v>0</v>
          </cell>
          <cell r="M508">
            <v>0.87587000000000004</v>
          </cell>
          <cell r="N508">
            <v>0.87587000000000004</v>
          </cell>
          <cell r="O508">
            <v>0</v>
          </cell>
          <cell r="P508">
            <v>0.50051553099692692</v>
          </cell>
          <cell r="Q508">
            <v>0</v>
          </cell>
          <cell r="R508">
            <v>0.50051553099692692</v>
          </cell>
          <cell r="S508">
            <v>0</v>
          </cell>
          <cell r="T508" t="str">
            <v xml:space="preserve"> </v>
          </cell>
          <cell r="AC508">
            <v>6</v>
          </cell>
          <cell r="AD508" t="str">
            <v>Med Mal (Occ)</v>
          </cell>
          <cell r="AE508">
            <v>0</v>
          </cell>
          <cell r="AF508">
            <v>0</v>
          </cell>
          <cell r="AG508">
            <v>0</v>
          </cell>
          <cell r="AH508">
            <v>0</v>
          </cell>
          <cell r="AI508">
            <v>0</v>
          </cell>
          <cell r="AK508">
            <v>0</v>
          </cell>
          <cell r="AL508">
            <v>0</v>
          </cell>
          <cell r="AM508">
            <v>0</v>
          </cell>
          <cell r="AN508">
            <v>0</v>
          </cell>
          <cell r="AO508">
            <v>0</v>
          </cell>
          <cell r="AQ508">
            <v>0</v>
          </cell>
          <cell r="AR508">
            <v>0</v>
          </cell>
          <cell r="AS508">
            <v>0</v>
          </cell>
          <cell r="AT508">
            <v>0</v>
          </cell>
          <cell r="AU508">
            <v>0</v>
          </cell>
          <cell r="AY508">
            <v>6</v>
          </cell>
          <cell r="AZ508" t="str">
            <v>Med Mal (Occ)</v>
          </cell>
          <cell r="BA508">
            <v>1</v>
          </cell>
          <cell r="BB508">
            <v>1</v>
          </cell>
          <cell r="BC508">
            <v>1</v>
          </cell>
          <cell r="BD508">
            <v>1</v>
          </cell>
          <cell r="BE508">
            <v>1</v>
          </cell>
          <cell r="BG508">
            <v>0.87587000000000004</v>
          </cell>
          <cell r="BH508">
            <v>0.87587000000000004</v>
          </cell>
          <cell r="BI508">
            <v>0.87587000000000004</v>
          </cell>
          <cell r="BJ508">
            <v>0.87587000000000004</v>
          </cell>
          <cell r="BK508">
            <v>0.87587000000000004</v>
          </cell>
          <cell r="BM508">
            <v>0.50051553099692692</v>
          </cell>
          <cell r="BN508">
            <v>0.50051553099692692</v>
          </cell>
          <cell r="BO508">
            <v>0.50051553099692692</v>
          </cell>
          <cell r="BP508">
            <v>0.50051553099692692</v>
          </cell>
          <cell r="BQ508">
            <v>0.50051553099692692</v>
          </cell>
        </row>
        <row r="509">
          <cell r="B509">
            <v>7</v>
          </cell>
          <cell r="C509" t="str">
            <v>Med Mal (C/M)</v>
          </cell>
          <cell r="D509">
            <v>0</v>
          </cell>
          <cell r="E509">
            <v>0</v>
          </cell>
          <cell r="F509">
            <v>0</v>
          </cell>
          <cell r="G509">
            <v>0</v>
          </cell>
          <cell r="H509">
            <v>0</v>
          </cell>
          <cell r="I509">
            <v>0</v>
          </cell>
          <cell r="J509">
            <v>1</v>
          </cell>
          <cell r="K509">
            <v>0.89036999999999999</v>
          </cell>
          <cell r="L509">
            <v>0</v>
          </cell>
          <cell r="M509">
            <v>0.89036999999999999</v>
          </cell>
          <cell r="N509">
            <v>0.89036999999999999</v>
          </cell>
          <cell r="O509">
            <v>0</v>
          </cell>
          <cell r="P509">
            <v>0.4393171254601847</v>
          </cell>
          <cell r="Q509">
            <v>0</v>
          </cell>
          <cell r="R509">
            <v>0.4393171254601847</v>
          </cell>
          <cell r="S509">
            <v>0</v>
          </cell>
          <cell r="T509" t="str">
            <v xml:space="preserve"> </v>
          </cell>
          <cell r="AC509">
            <v>7</v>
          </cell>
          <cell r="AD509" t="str">
            <v>Med Mal (C/M)</v>
          </cell>
          <cell r="AE509">
            <v>0</v>
          </cell>
          <cell r="AF509">
            <v>0</v>
          </cell>
          <cell r="AG509">
            <v>0</v>
          </cell>
          <cell r="AH509">
            <v>0</v>
          </cell>
          <cell r="AI509">
            <v>0</v>
          </cell>
          <cell r="AK509">
            <v>0</v>
          </cell>
          <cell r="AL509">
            <v>0</v>
          </cell>
          <cell r="AM509">
            <v>0</v>
          </cell>
          <cell r="AN509">
            <v>0</v>
          </cell>
          <cell r="AO509">
            <v>0</v>
          </cell>
          <cell r="AQ509">
            <v>0</v>
          </cell>
          <cell r="AR509">
            <v>0</v>
          </cell>
          <cell r="AS509">
            <v>0</v>
          </cell>
          <cell r="AT509">
            <v>0</v>
          </cell>
          <cell r="AU509">
            <v>0</v>
          </cell>
          <cell r="AY509">
            <v>7</v>
          </cell>
          <cell r="AZ509" t="str">
            <v>Med Mal (C/M)</v>
          </cell>
          <cell r="BA509">
            <v>1</v>
          </cell>
          <cell r="BB509">
            <v>1</v>
          </cell>
          <cell r="BC509">
            <v>1</v>
          </cell>
          <cell r="BD509">
            <v>1</v>
          </cell>
          <cell r="BE509">
            <v>1</v>
          </cell>
          <cell r="BG509">
            <v>0.89036999999999999</v>
          </cell>
          <cell r="BH509">
            <v>0.89036999999999999</v>
          </cell>
          <cell r="BI509">
            <v>0.89036999999999999</v>
          </cell>
          <cell r="BJ509">
            <v>0.89036999999999999</v>
          </cell>
          <cell r="BK509">
            <v>0.89036999999999999</v>
          </cell>
          <cell r="BM509">
            <v>0.4393171254601847</v>
          </cell>
          <cell r="BN509">
            <v>0.4393171254601847</v>
          </cell>
          <cell r="BO509">
            <v>0.4393171254601847</v>
          </cell>
          <cell r="BP509">
            <v>0.4393171254601847</v>
          </cell>
          <cell r="BQ509">
            <v>0.4393171254601847</v>
          </cell>
        </row>
        <row r="510">
          <cell r="B510">
            <v>8</v>
          </cell>
          <cell r="C510" t="str">
            <v>Special Liab (Ocean, Air, B&amp;M)</v>
          </cell>
          <cell r="D510">
            <v>0</v>
          </cell>
          <cell r="E510">
            <v>0</v>
          </cell>
          <cell r="F510">
            <v>0</v>
          </cell>
          <cell r="G510">
            <v>0</v>
          </cell>
          <cell r="H510">
            <v>0</v>
          </cell>
          <cell r="I510">
            <v>0</v>
          </cell>
          <cell r="J510">
            <v>1</v>
          </cell>
          <cell r="K510">
            <v>0.89819000000000004</v>
          </cell>
          <cell r="L510">
            <v>0</v>
          </cell>
          <cell r="M510">
            <v>0.89819000000000004</v>
          </cell>
          <cell r="N510">
            <v>0.89819000000000004</v>
          </cell>
          <cell r="O510">
            <v>0</v>
          </cell>
          <cell r="P510">
            <v>0.45522000782978411</v>
          </cell>
          <cell r="Q510">
            <v>0</v>
          </cell>
          <cell r="R510">
            <v>0.45522000782978411</v>
          </cell>
          <cell r="S510">
            <v>0</v>
          </cell>
          <cell r="T510" t="str">
            <v xml:space="preserve"> </v>
          </cell>
          <cell r="AC510">
            <v>8</v>
          </cell>
          <cell r="AD510" t="str">
            <v>Special Liab (Ocean, Air, B&amp;M)</v>
          </cell>
          <cell r="AE510">
            <v>0</v>
          </cell>
          <cell r="AF510">
            <v>0</v>
          </cell>
          <cell r="AG510">
            <v>0</v>
          </cell>
          <cell r="AH510">
            <v>0</v>
          </cell>
          <cell r="AI510">
            <v>0</v>
          </cell>
          <cell r="AK510">
            <v>0</v>
          </cell>
          <cell r="AL510">
            <v>0</v>
          </cell>
          <cell r="AM510">
            <v>0</v>
          </cell>
          <cell r="AN510">
            <v>0</v>
          </cell>
          <cell r="AO510">
            <v>0</v>
          </cell>
          <cell r="AQ510">
            <v>0</v>
          </cell>
          <cell r="AR510">
            <v>0</v>
          </cell>
          <cell r="AS510">
            <v>0</v>
          </cell>
          <cell r="AT510">
            <v>0</v>
          </cell>
          <cell r="AU510">
            <v>0</v>
          </cell>
          <cell r="AY510">
            <v>8</v>
          </cell>
          <cell r="AZ510" t="str">
            <v>Special Liab (Ocean, Air, B&amp;M)</v>
          </cell>
          <cell r="BA510">
            <v>1</v>
          </cell>
          <cell r="BB510">
            <v>1</v>
          </cell>
          <cell r="BC510">
            <v>1</v>
          </cell>
          <cell r="BD510">
            <v>1</v>
          </cell>
          <cell r="BE510">
            <v>1</v>
          </cell>
          <cell r="BG510">
            <v>0.89819000000000004</v>
          </cell>
          <cell r="BH510">
            <v>0.89819000000000004</v>
          </cell>
          <cell r="BI510">
            <v>0.89819000000000004</v>
          </cell>
          <cell r="BJ510">
            <v>0.89819000000000004</v>
          </cell>
          <cell r="BK510">
            <v>0.89819000000000004</v>
          </cell>
          <cell r="BM510">
            <v>0.45522000782978411</v>
          </cell>
          <cell r="BN510">
            <v>0.45522000782978411</v>
          </cell>
          <cell r="BO510">
            <v>0.45522000782978411</v>
          </cell>
          <cell r="BP510">
            <v>0.45522000782978411</v>
          </cell>
          <cell r="BQ510">
            <v>0.45522000782978411</v>
          </cell>
        </row>
        <row r="511">
          <cell r="B511">
            <v>9</v>
          </cell>
          <cell r="C511" t="str">
            <v>Other Liab (Occ)</v>
          </cell>
          <cell r="D511">
            <v>0</v>
          </cell>
          <cell r="E511">
            <v>0</v>
          </cell>
          <cell r="F511">
            <v>0</v>
          </cell>
          <cell r="G511">
            <v>0</v>
          </cell>
          <cell r="H511">
            <v>0</v>
          </cell>
          <cell r="I511">
            <v>0</v>
          </cell>
          <cell r="J511">
            <v>1</v>
          </cell>
          <cell r="K511">
            <v>0.80081999999999998</v>
          </cell>
          <cell r="L511">
            <v>0</v>
          </cell>
          <cell r="M511">
            <v>0.80081999999999998</v>
          </cell>
          <cell r="N511">
            <v>0.80081999999999998</v>
          </cell>
          <cell r="O511">
            <v>0</v>
          </cell>
          <cell r="P511">
            <v>0.46865041178749506</v>
          </cell>
          <cell r="Q511">
            <v>0</v>
          </cell>
          <cell r="R511">
            <v>0.46865041178749506</v>
          </cell>
          <cell r="S511">
            <v>0</v>
          </cell>
          <cell r="T511" t="str">
            <v xml:space="preserve"> </v>
          </cell>
          <cell r="AC511">
            <v>9</v>
          </cell>
          <cell r="AD511" t="str">
            <v>Other Liab (Occ)</v>
          </cell>
          <cell r="AE511">
            <v>0</v>
          </cell>
          <cell r="AF511">
            <v>0</v>
          </cell>
          <cell r="AG511">
            <v>0</v>
          </cell>
          <cell r="AH511">
            <v>0</v>
          </cell>
          <cell r="AI511">
            <v>0</v>
          </cell>
          <cell r="AK511">
            <v>0</v>
          </cell>
          <cell r="AL511">
            <v>0</v>
          </cell>
          <cell r="AM511">
            <v>0</v>
          </cell>
          <cell r="AN511">
            <v>0</v>
          </cell>
          <cell r="AO511">
            <v>0</v>
          </cell>
          <cell r="AQ511">
            <v>0</v>
          </cell>
          <cell r="AR511">
            <v>0</v>
          </cell>
          <cell r="AS511">
            <v>0</v>
          </cell>
          <cell r="AT511">
            <v>0</v>
          </cell>
          <cell r="AU511">
            <v>0</v>
          </cell>
          <cell r="AY511">
            <v>9</v>
          </cell>
          <cell r="AZ511" t="str">
            <v>Other Liab (Occ)</v>
          </cell>
          <cell r="BA511">
            <v>1</v>
          </cell>
          <cell r="BB511">
            <v>1</v>
          </cell>
          <cell r="BC511">
            <v>1</v>
          </cell>
          <cell r="BD511">
            <v>1</v>
          </cell>
          <cell r="BE511">
            <v>1</v>
          </cell>
          <cell r="BG511">
            <v>0.80081999999999998</v>
          </cell>
          <cell r="BH511">
            <v>0.80081999999999998</v>
          </cell>
          <cell r="BI511">
            <v>0.80081999999999998</v>
          </cell>
          <cell r="BJ511">
            <v>0.80081999999999998</v>
          </cell>
          <cell r="BK511">
            <v>0.80081999999999998</v>
          </cell>
          <cell r="BM511">
            <v>0.46865041178749506</v>
          </cell>
          <cell r="BN511">
            <v>0.46865041178749506</v>
          </cell>
          <cell r="BO511">
            <v>0.46865041178749506</v>
          </cell>
          <cell r="BP511">
            <v>0.46865041178749506</v>
          </cell>
          <cell r="BQ511">
            <v>0.46865041178749506</v>
          </cell>
        </row>
        <row r="512">
          <cell r="B512">
            <v>10</v>
          </cell>
          <cell r="C512" t="str">
            <v>Other Liab (C/M)</v>
          </cell>
          <cell r="D512">
            <v>0</v>
          </cell>
          <cell r="E512">
            <v>0</v>
          </cell>
          <cell r="F512">
            <v>0</v>
          </cell>
          <cell r="G512">
            <v>0</v>
          </cell>
          <cell r="H512">
            <v>0</v>
          </cell>
          <cell r="I512">
            <v>0</v>
          </cell>
          <cell r="J512">
            <v>1</v>
          </cell>
          <cell r="K512">
            <v>0.86785000000000001</v>
          </cell>
          <cell r="L512">
            <v>0</v>
          </cell>
          <cell r="M512">
            <v>0.86785000000000001</v>
          </cell>
          <cell r="N512">
            <v>0.86785000000000001</v>
          </cell>
          <cell r="O512">
            <v>0</v>
          </cell>
          <cell r="P512">
            <v>0.42749414333023639</v>
          </cell>
          <cell r="Q512">
            <v>0</v>
          </cell>
          <cell r="R512">
            <v>0.42749414333023639</v>
          </cell>
          <cell r="S512">
            <v>0</v>
          </cell>
          <cell r="T512" t="str">
            <v xml:space="preserve"> </v>
          </cell>
          <cell r="AC512">
            <v>10</v>
          </cell>
          <cell r="AD512" t="str">
            <v>Other Liab (C/M)</v>
          </cell>
          <cell r="AE512">
            <v>0</v>
          </cell>
          <cell r="AF512">
            <v>0</v>
          </cell>
          <cell r="AG512">
            <v>0</v>
          </cell>
          <cell r="AH512">
            <v>0</v>
          </cell>
          <cell r="AI512">
            <v>0</v>
          </cell>
          <cell r="AK512">
            <v>0</v>
          </cell>
          <cell r="AL512">
            <v>0</v>
          </cell>
          <cell r="AM512">
            <v>0</v>
          </cell>
          <cell r="AN512">
            <v>0</v>
          </cell>
          <cell r="AO512">
            <v>0</v>
          </cell>
          <cell r="AQ512">
            <v>0</v>
          </cell>
          <cell r="AR512">
            <v>0</v>
          </cell>
          <cell r="AS512">
            <v>0</v>
          </cell>
          <cell r="AT512">
            <v>0</v>
          </cell>
          <cell r="AU512">
            <v>0</v>
          </cell>
          <cell r="AY512">
            <v>10</v>
          </cell>
          <cell r="AZ512" t="str">
            <v>Other Liab (C/M)</v>
          </cell>
          <cell r="BA512">
            <v>1</v>
          </cell>
          <cell r="BB512">
            <v>1</v>
          </cell>
          <cell r="BC512">
            <v>1</v>
          </cell>
          <cell r="BD512">
            <v>1</v>
          </cell>
          <cell r="BE512">
            <v>1</v>
          </cell>
          <cell r="BG512">
            <v>0.86785000000000001</v>
          </cell>
          <cell r="BH512">
            <v>0.86785000000000001</v>
          </cell>
          <cell r="BI512">
            <v>0.86785000000000001</v>
          </cell>
          <cell r="BJ512">
            <v>0.86785000000000001</v>
          </cell>
          <cell r="BK512">
            <v>0.86785000000000001</v>
          </cell>
          <cell r="BM512">
            <v>0.42749414333023639</v>
          </cell>
          <cell r="BN512">
            <v>0.42749414333023639</v>
          </cell>
          <cell r="BO512">
            <v>0.42749414333023639</v>
          </cell>
          <cell r="BP512">
            <v>0.42749414333023639</v>
          </cell>
          <cell r="BQ512">
            <v>0.42749414333023639</v>
          </cell>
        </row>
        <row r="513">
          <cell r="B513">
            <v>11</v>
          </cell>
          <cell r="C513" t="str">
            <v>Prod Liab (Occ)</v>
          </cell>
          <cell r="D513">
            <v>0</v>
          </cell>
          <cell r="E513">
            <v>0</v>
          </cell>
          <cell r="F513">
            <v>0</v>
          </cell>
          <cell r="G513">
            <v>0</v>
          </cell>
          <cell r="H513">
            <v>0</v>
          </cell>
          <cell r="I513">
            <v>0</v>
          </cell>
          <cell r="J513">
            <v>1</v>
          </cell>
          <cell r="K513">
            <v>0.83508000000000004</v>
          </cell>
          <cell r="L513">
            <v>0</v>
          </cell>
          <cell r="M513">
            <v>0.83508000000000004</v>
          </cell>
          <cell r="N513">
            <v>0.83508000000000004</v>
          </cell>
          <cell r="O513">
            <v>0</v>
          </cell>
          <cell r="P513">
            <v>0.49477191014942112</v>
          </cell>
          <cell r="Q513">
            <v>0</v>
          </cell>
          <cell r="R513">
            <v>0.49477191014942112</v>
          </cell>
          <cell r="S513">
            <v>0</v>
          </cell>
          <cell r="T513" t="str">
            <v xml:space="preserve"> </v>
          </cell>
          <cell r="AC513">
            <v>11</v>
          </cell>
          <cell r="AD513" t="str">
            <v>Prod Liab (Occ)</v>
          </cell>
          <cell r="AE513">
            <v>0</v>
          </cell>
          <cell r="AF513">
            <v>0</v>
          </cell>
          <cell r="AG513">
            <v>0</v>
          </cell>
          <cell r="AH513">
            <v>0</v>
          </cell>
          <cell r="AI513">
            <v>0</v>
          </cell>
          <cell r="AK513">
            <v>0</v>
          </cell>
          <cell r="AL513">
            <v>0</v>
          </cell>
          <cell r="AM513">
            <v>0</v>
          </cell>
          <cell r="AN513">
            <v>0</v>
          </cell>
          <cell r="AO513">
            <v>0</v>
          </cell>
          <cell r="AQ513">
            <v>0</v>
          </cell>
          <cell r="AR513">
            <v>0</v>
          </cell>
          <cell r="AS513">
            <v>0</v>
          </cell>
          <cell r="AT513">
            <v>0</v>
          </cell>
          <cell r="AU513">
            <v>0</v>
          </cell>
          <cell r="AY513">
            <v>11</v>
          </cell>
          <cell r="AZ513" t="str">
            <v>Prod Liab (Occ)</v>
          </cell>
          <cell r="BA513">
            <v>1</v>
          </cell>
          <cell r="BB513">
            <v>1</v>
          </cell>
          <cell r="BC513">
            <v>1</v>
          </cell>
          <cell r="BD513">
            <v>1</v>
          </cell>
          <cell r="BE513">
            <v>1</v>
          </cell>
          <cell r="BG513">
            <v>0.83508000000000004</v>
          </cell>
          <cell r="BH513">
            <v>0.83508000000000004</v>
          </cell>
          <cell r="BI513">
            <v>0.83508000000000004</v>
          </cell>
          <cell r="BJ513">
            <v>0.83508000000000004</v>
          </cell>
          <cell r="BK513">
            <v>0.83508000000000004</v>
          </cell>
          <cell r="BM513">
            <v>0.49477191014942112</v>
          </cell>
          <cell r="BN513">
            <v>0.49477191014942112</v>
          </cell>
          <cell r="BO513">
            <v>0.49477191014942112</v>
          </cell>
          <cell r="BP513">
            <v>0.49477191014942112</v>
          </cell>
          <cell r="BQ513">
            <v>0.49477191014942112</v>
          </cell>
        </row>
        <row r="514">
          <cell r="B514">
            <v>12</v>
          </cell>
          <cell r="C514" t="str">
            <v>Prod Liab (C/M)</v>
          </cell>
          <cell r="D514">
            <v>0</v>
          </cell>
          <cell r="E514">
            <v>0</v>
          </cell>
          <cell r="F514">
            <v>0</v>
          </cell>
          <cell r="G514">
            <v>0</v>
          </cell>
          <cell r="H514">
            <v>0</v>
          </cell>
          <cell r="I514">
            <v>0</v>
          </cell>
          <cell r="J514">
            <v>1</v>
          </cell>
          <cell r="K514">
            <v>0.87821000000000005</v>
          </cell>
          <cell r="L514">
            <v>0</v>
          </cell>
          <cell r="M514">
            <v>0.87821000000000005</v>
          </cell>
          <cell r="N514">
            <v>0.87821000000000005</v>
          </cell>
          <cell r="O514">
            <v>0</v>
          </cell>
          <cell r="P514">
            <v>0.42993000739479614</v>
          </cell>
          <cell r="Q514">
            <v>0</v>
          </cell>
          <cell r="R514">
            <v>0.42993000739479614</v>
          </cell>
          <cell r="S514">
            <v>0</v>
          </cell>
          <cell r="T514" t="str">
            <v xml:space="preserve"> </v>
          </cell>
          <cell r="AC514">
            <v>12</v>
          </cell>
          <cell r="AD514" t="str">
            <v>Prod Liab (C/M)</v>
          </cell>
          <cell r="AE514">
            <v>0</v>
          </cell>
          <cell r="AF514">
            <v>0</v>
          </cell>
          <cell r="AG514">
            <v>0</v>
          </cell>
          <cell r="AH514">
            <v>0</v>
          </cell>
          <cell r="AI514">
            <v>0</v>
          </cell>
          <cell r="AK514">
            <v>0</v>
          </cell>
          <cell r="AL514">
            <v>0</v>
          </cell>
          <cell r="AM514">
            <v>0</v>
          </cell>
          <cell r="AN514">
            <v>0</v>
          </cell>
          <cell r="AO514">
            <v>0</v>
          </cell>
          <cell r="AQ514">
            <v>0</v>
          </cell>
          <cell r="AR514">
            <v>0</v>
          </cell>
          <cell r="AS514">
            <v>0</v>
          </cell>
          <cell r="AT514">
            <v>0</v>
          </cell>
          <cell r="AU514">
            <v>0</v>
          </cell>
          <cell r="AY514">
            <v>12</v>
          </cell>
          <cell r="AZ514" t="str">
            <v>Prod Liab (C/M)</v>
          </cell>
          <cell r="BA514">
            <v>1</v>
          </cell>
          <cell r="BB514">
            <v>1</v>
          </cell>
          <cell r="BC514">
            <v>1</v>
          </cell>
          <cell r="BD514">
            <v>1</v>
          </cell>
          <cell r="BE514">
            <v>1</v>
          </cell>
          <cell r="BG514">
            <v>0.87821000000000005</v>
          </cell>
          <cell r="BH514">
            <v>0.87821000000000005</v>
          </cell>
          <cell r="BI514">
            <v>0.87821000000000005</v>
          </cell>
          <cell r="BJ514">
            <v>0.87821000000000005</v>
          </cell>
          <cell r="BK514">
            <v>0.87821000000000005</v>
          </cell>
          <cell r="BM514">
            <v>0.42993000739479614</v>
          </cell>
          <cell r="BN514">
            <v>0.42993000739479614</v>
          </cell>
          <cell r="BO514">
            <v>0.42993000739479614</v>
          </cell>
          <cell r="BP514">
            <v>0.42993000739479614</v>
          </cell>
          <cell r="BQ514">
            <v>0.42993000739479614</v>
          </cell>
        </row>
        <row r="515">
          <cell r="B515">
            <v>13</v>
          </cell>
          <cell r="C515" t="str">
            <v>Commercial Property</v>
          </cell>
          <cell r="D515">
            <v>0</v>
          </cell>
          <cell r="E515">
            <v>0</v>
          </cell>
          <cell r="F515">
            <v>0</v>
          </cell>
          <cell r="G515">
            <v>0</v>
          </cell>
          <cell r="H515">
            <v>0</v>
          </cell>
          <cell r="I515">
            <v>0</v>
          </cell>
          <cell r="J515">
            <v>1</v>
          </cell>
          <cell r="K515">
            <v>0.96499999999999997</v>
          </cell>
          <cell r="L515">
            <v>0</v>
          </cell>
          <cell r="M515">
            <v>0.96499999999999997</v>
          </cell>
          <cell r="N515">
            <v>0.96499999999999997</v>
          </cell>
          <cell r="O515">
            <v>0</v>
          </cell>
          <cell r="P515">
            <v>0.44712720769058789</v>
          </cell>
          <cell r="Q515">
            <v>0</v>
          </cell>
          <cell r="R515">
            <v>0.44712720769058789</v>
          </cell>
          <cell r="S515">
            <v>0</v>
          </cell>
          <cell r="T515" t="str">
            <v xml:space="preserve"> </v>
          </cell>
          <cell r="AC515">
            <v>13</v>
          </cell>
          <cell r="AD515" t="str">
            <v>Commercial Property</v>
          </cell>
          <cell r="AE515">
            <v>0</v>
          </cell>
          <cell r="AF515">
            <v>0</v>
          </cell>
          <cell r="AG515">
            <v>0</v>
          </cell>
          <cell r="AH515">
            <v>0</v>
          </cell>
          <cell r="AI515">
            <v>0</v>
          </cell>
          <cell r="AK515">
            <v>0</v>
          </cell>
          <cell r="AL515">
            <v>0</v>
          </cell>
          <cell r="AM515">
            <v>0</v>
          </cell>
          <cell r="AN515">
            <v>0</v>
          </cell>
          <cell r="AO515">
            <v>0</v>
          </cell>
          <cell r="AQ515">
            <v>0</v>
          </cell>
          <cell r="AR515">
            <v>0</v>
          </cell>
          <cell r="AS515">
            <v>0</v>
          </cell>
          <cell r="AT515">
            <v>0</v>
          </cell>
          <cell r="AU515">
            <v>0</v>
          </cell>
          <cell r="AY515">
            <v>13</v>
          </cell>
          <cell r="AZ515" t="str">
            <v>Commercial Property</v>
          </cell>
          <cell r="BA515">
            <v>1</v>
          </cell>
          <cell r="BB515">
            <v>1</v>
          </cell>
          <cell r="BC515">
            <v>1</v>
          </cell>
          <cell r="BD515">
            <v>1</v>
          </cell>
          <cell r="BE515">
            <v>1</v>
          </cell>
          <cell r="BG515">
            <v>0.96499999999999997</v>
          </cell>
          <cell r="BH515">
            <v>0.96499999999999997</v>
          </cell>
          <cell r="BI515">
            <v>0.96499999999999997</v>
          </cell>
          <cell r="BJ515">
            <v>0.96499999999999997</v>
          </cell>
          <cell r="BK515">
            <v>0.96499999999999997</v>
          </cell>
          <cell r="BM515">
            <v>0.44712720769058789</v>
          </cell>
          <cell r="BN515">
            <v>0.44712720769058789</v>
          </cell>
          <cell r="BO515">
            <v>0.44712720769058789</v>
          </cell>
          <cell r="BP515">
            <v>0.44712720769058789</v>
          </cell>
          <cell r="BQ515">
            <v>0.44712720769058789</v>
          </cell>
        </row>
        <row r="516">
          <cell r="B516">
            <v>14</v>
          </cell>
          <cell r="C516" t="str">
            <v>Motor Phys Damage</v>
          </cell>
          <cell r="D516">
            <v>0</v>
          </cell>
          <cell r="E516">
            <v>0</v>
          </cell>
          <cell r="F516">
            <v>0</v>
          </cell>
          <cell r="G516">
            <v>0</v>
          </cell>
          <cell r="H516">
            <v>0</v>
          </cell>
          <cell r="I516">
            <v>0</v>
          </cell>
          <cell r="J516">
            <v>1</v>
          </cell>
          <cell r="K516">
            <v>0.97499999999999998</v>
          </cell>
          <cell r="L516">
            <v>0</v>
          </cell>
          <cell r="M516">
            <v>0.97499999999999998</v>
          </cell>
          <cell r="N516">
            <v>0.97499999999999998</v>
          </cell>
          <cell r="O516">
            <v>0</v>
          </cell>
          <cell r="P516">
            <v>0.44712720769058789</v>
          </cell>
          <cell r="Q516">
            <v>0</v>
          </cell>
          <cell r="R516">
            <v>0.44712720769058789</v>
          </cell>
          <cell r="S516">
            <v>0</v>
          </cell>
          <cell r="T516" t="str">
            <v xml:space="preserve"> </v>
          </cell>
          <cell r="AC516">
            <v>14</v>
          </cell>
          <cell r="AD516" t="str">
            <v>Motor Phys Damage</v>
          </cell>
          <cell r="AE516">
            <v>0</v>
          </cell>
          <cell r="AF516">
            <v>0</v>
          </cell>
          <cell r="AG516">
            <v>0</v>
          </cell>
          <cell r="AH516">
            <v>0</v>
          </cell>
          <cell r="AI516">
            <v>0</v>
          </cell>
          <cell r="AK516">
            <v>0</v>
          </cell>
          <cell r="AL516">
            <v>0</v>
          </cell>
          <cell r="AM516">
            <v>0</v>
          </cell>
          <cell r="AN516">
            <v>0</v>
          </cell>
          <cell r="AO516">
            <v>0</v>
          </cell>
          <cell r="AQ516">
            <v>0</v>
          </cell>
          <cell r="AR516">
            <v>0</v>
          </cell>
          <cell r="AS516">
            <v>0</v>
          </cell>
          <cell r="AT516">
            <v>0</v>
          </cell>
          <cell r="AU516">
            <v>0</v>
          </cell>
          <cell r="AY516">
            <v>14</v>
          </cell>
          <cell r="AZ516" t="str">
            <v>Motor Phys Damage</v>
          </cell>
          <cell r="BA516">
            <v>1</v>
          </cell>
          <cell r="BB516">
            <v>1</v>
          </cell>
          <cell r="BC516">
            <v>1</v>
          </cell>
          <cell r="BD516">
            <v>1</v>
          </cell>
          <cell r="BE516">
            <v>1</v>
          </cell>
          <cell r="BG516">
            <v>0.97499999999999998</v>
          </cell>
          <cell r="BH516">
            <v>0.97499999999999998</v>
          </cell>
          <cell r="BI516">
            <v>0.97499999999999998</v>
          </cell>
          <cell r="BJ516">
            <v>0.97499999999999998</v>
          </cell>
          <cell r="BK516">
            <v>0.97499999999999998</v>
          </cell>
          <cell r="BM516">
            <v>0.44712720769058789</v>
          </cell>
          <cell r="BN516">
            <v>0.44712720769058789</v>
          </cell>
          <cell r="BO516">
            <v>0.44712720769058789</v>
          </cell>
          <cell r="BP516">
            <v>0.44712720769058789</v>
          </cell>
          <cell r="BQ516">
            <v>0.44712720769058789</v>
          </cell>
        </row>
        <row r="517">
          <cell r="B517">
            <v>15</v>
          </cell>
          <cell r="C517" t="str">
            <v>Fid &amp; Sur /Fin. Guar</v>
          </cell>
          <cell r="D517">
            <v>0</v>
          </cell>
          <cell r="E517">
            <v>0</v>
          </cell>
          <cell r="F517">
            <v>0</v>
          </cell>
          <cell r="G517">
            <v>0</v>
          </cell>
          <cell r="H517">
            <v>0</v>
          </cell>
          <cell r="I517">
            <v>0</v>
          </cell>
          <cell r="J517">
            <v>1</v>
          </cell>
          <cell r="K517">
            <v>0.94599999999999995</v>
          </cell>
          <cell r="L517">
            <v>0</v>
          </cell>
          <cell r="M517">
            <v>0.94599999999999995</v>
          </cell>
          <cell r="N517">
            <v>0.94599999999999995</v>
          </cell>
          <cell r="O517">
            <v>0</v>
          </cell>
          <cell r="P517">
            <v>0.44712720769058789</v>
          </cell>
          <cell r="Q517">
            <v>0</v>
          </cell>
          <cell r="R517">
            <v>0.44712720769058789</v>
          </cell>
          <cell r="S517">
            <v>0</v>
          </cell>
          <cell r="T517" t="str">
            <v xml:space="preserve"> </v>
          </cell>
          <cell r="AC517">
            <v>15</v>
          </cell>
          <cell r="AD517" t="str">
            <v>Fid &amp; Sur /Fin. Guar</v>
          </cell>
          <cell r="AE517">
            <v>0</v>
          </cell>
          <cell r="AF517">
            <v>0</v>
          </cell>
          <cell r="AG517">
            <v>0</v>
          </cell>
          <cell r="AH517">
            <v>0</v>
          </cell>
          <cell r="AI517">
            <v>0</v>
          </cell>
          <cell r="AK517">
            <v>0</v>
          </cell>
          <cell r="AL517">
            <v>0</v>
          </cell>
          <cell r="AM517">
            <v>0</v>
          </cell>
          <cell r="AN517">
            <v>0</v>
          </cell>
          <cell r="AO517">
            <v>0</v>
          </cell>
          <cell r="AQ517">
            <v>0</v>
          </cell>
          <cell r="AR517">
            <v>0</v>
          </cell>
          <cell r="AS517">
            <v>0</v>
          </cell>
          <cell r="AT517">
            <v>0</v>
          </cell>
          <cell r="AU517">
            <v>0</v>
          </cell>
          <cell r="AY517">
            <v>15</v>
          </cell>
          <cell r="AZ517" t="str">
            <v>Fid &amp; Sur /Fin. Guar</v>
          </cell>
          <cell r="BA517">
            <v>1</v>
          </cell>
          <cell r="BB517">
            <v>1</v>
          </cell>
          <cell r="BC517">
            <v>1</v>
          </cell>
          <cell r="BD517">
            <v>1</v>
          </cell>
          <cell r="BE517">
            <v>1</v>
          </cell>
          <cell r="BG517">
            <v>0.94599999999999995</v>
          </cell>
          <cell r="BH517">
            <v>0.94599999999999995</v>
          </cell>
          <cell r="BI517">
            <v>0.94599999999999995</v>
          </cell>
          <cell r="BJ517">
            <v>0.94599999999999995</v>
          </cell>
          <cell r="BK517">
            <v>0.94599999999999995</v>
          </cell>
          <cell r="BM517">
            <v>0.44712720769058789</v>
          </cell>
          <cell r="BN517">
            <v>0.44712720769058789</v>
          </cell>
          <cell r="BO517">
            <v>0.44712720769058789</v>
          </cell>
          <cell r="BP517">
            <v>0.44712720769058789</v>
          </cell>
          <cell r="BQ517">
            <v>0.44712720769058789</v>
          </cell>
        </row>
        <row r="518">
          <cell r="B518">
            <v>16</v>
          </cell>
          <cell r="C518" t="str">
            <v>X/S Property (Reinsurance)</v>
          </cell>
          <cell r="D518">
            <v>0</v>
          </cell>
          <cell r="E518">
            <v>0</v>
          </cell>
          <cell r="F518">
            <v>0</v>
          </cell>
          <cell r="G518">
            <v>0</v>
          </cell>
          <cell r="H518">
            <v>0</v>
          </cell>
          <cell r="I518">
            <v>0</v>
          </cell>
          <cell r="J518">
            <v>1</v>
          </cell>
          <cell r="K518">
            <v>0.88966000000000001</v>
          </cell>
          <cell r="L518">
            <v>0</v>
          </cell>
          <cell r="M518">
            <v>0.88966000000000001</v>
          </cell>
          <cell r="N518">
            <v>0.88966000000000001</v>
          </cell>
          <cell r="O518">
            <v>0</v>
          </cell>
          <cell r="P518">
            <v>0.48444761667920849</v>
          </cell>
          <cell r="Q518">
            <v>0</v>
          </cell>
          <cell r="R518">
            <v>0.48444761667920849</v>
          </cell>
          <cell r="S518">
            <v>0</v>
          </cell>
          <cell r="T518" t="str">
            <v xml:space="preserve"> </v>
          </cell>
          <cell r="AC518">
            <v>16</v>
          </cell>
          <cell r="AD518" t="str">
            <v>X/S Property (Reinsurance)</v>
          </cell>
          <cell r="AE518">
            <v>0</v>
          </cell>
          <cell r="AF518">
            <v>0</v>
          </cell>
          <cell r="AG518">
            <v>0</v>
          </cell>
          <cell r="AH518">
            <v>0</v>
          </cell>
          <cell r="AI518">
            <v>0</v>
          </cell>
          <cell r="AK518">
            <v>0</v>
          </cell>
          <cell r="AL518">
            <v>0</v>
          </cell>
          <cell r="AM518">
            <v>0</v>
          </cell>
          <cell r="AN518">
            <v>0</v>
          </cell>
          <cell r="AO518">
            <v>0</v>
          </cell>
          <cell r="AQ518">
            <v>0</v>
          </cell>
          <cell r="AR518">
            <v>0</v>
          </cell>
          <cell r="AS518">
            <v>0</v>
          </cell>
          <cell r="AT518">
            <v>0</v>
          </cell>
          <cell r="AU518">
            <v>0</v>
          </cell>
          <cell r="AY518">
            <v>16</v>
          </cell>
          <cell r="AZ518" t="str">
            <v>X/S Property (Reinsurance)</v>
          </cell>
          <cell r="BA518">
            <v>1</v>
          </cell>
          <cell r="BB518">
            <v>1</v>
          </cell>
          <cell r="BC518">
            <v>1</v>
          </cell>
          <cell r="BD518">
            <v>1</v>
          </cell>
          <cell r="BE518">
            <v>1</v>
          </cell>
          <cell r="BG518">
            <v>0.88966000000000001</v>
          </cell>
          <cell r="BH518">
            <v>0.88966000000000001</v>
          </cell>
          <cell r="BI518">
            <v>0.88966000000000001</v>
          </cell>
          <cell r="BJ518">
            <v>0.88966000000000001</v>
          </cell>
          <cell r="BK518">
            <v>0.88966000000000001</v>
          </cell>
          <cell r="BM518">
            <v>0.48444761667920849</v>
          </cell>
          <cell r="BN518">
            <v>0.48444761667920849</v>
          </cell>
          <cell r="BO518">
            <v>0.48444761667920849</v>
          </cell>
          <cell r="BP518">
            <v>0.48444761667920849</v>
          </cell>
          <cell r="BQ518">
            <v>0.48444761667920849</v>
          </cell>
        </row>
        <row r="519">
          <cell r="B519">
            <v>17</v>
          </cell>
          <cell r="C519" t="str">
            <v>X/S Casualty (Reinsurance)</v>
          </cell>
          <cell r="D519">
            <v>0</v>
          </cell>
          <cell r="E519">
            <v>0</v>
          </cell>
          <cell r="F519">
            <v>0</v>
          </cell>
          <cell r="G519">
            <v>0</v>
          </cell>
          <cell r="H519">
            <v>0</v>
          </cell>
          <cell r="I519">
            <v>0</v>
          </cell>
          <cell r="J519">
            <v>1</v>
          </cell>
          <cell r="K519">
            <v>0.79842999999999997</v>
          </cell>
          <cell r="L519">
            <v>0</v>
          </cell>
          <cell r="M519">
            <v>0.79842999999999997</v>
          </cell>
          <cell r="N519">
            <v>0.79842999999999997</v>
          </cell>
          <cell r="O519">
            <v>0</v>
          </cell>
          <cell r="P519">
            <v>0.54775111649935904</v>
          </cell>
          <cell r="Q519">
            <v>0</v>
          </cell>
          <cell r="R519">
            <v>0.54775111649935904</v>
          </cell>
          <cell r="S519">
            <v>0</v>
          </cell>
          <cell r="T519" t="str">
            <v xml:space="preserve"> </v>
          </cell>
          <cell r="AC519">
            <v>17</v>
          </cell>
          <cell r="AD519" t="str">
            <v>X/S Casualty (Reinsurance)</v>
          </cell>
          <cell r="AE519">
            <v>0</v>
          </cell>
          <cell r="AF519">
            <v>0</v>
          </cell>
          <cell r="AG519">
            <v>0</v>
          </cell>
          <cell r="AH519">
            <v>0</v>
          </cell>
          <cell r="AI519">
            <v>0</v>
          </cell>
          <cell r="AK519">
            <v>0</v>
          </cell>
          <cell r="AL519">
            <v>0</v>
          </cell>
          <cell r="AM519">
            <v>0</v>
          </cell>
          <cell r="AN519">
            <v>0</v>
          </cell>
          <cell r="AO519">
            <v>0</v>
          </cell>
          <cell r="AQ519">
            <v>0</v>
          </cell>
          <cell r="AR519">
            <v>0</v>
          </cell>
          <cell r="AS519">
            <v>0</v>
          </cell>
          <cell r="AT519">
            <v>0</v>
          </cell>
          <cell r="AU519">
            <v>0</v>
          </cell>
          <cell r="AY519">
            <v>17</v>
          </cell>
          <cell r="AZ519" t="str">
            <v>X/S Casualty (Reinsurance)</v>
          </cell>
          <cell r="BA519">
            <v>1</v>
          </cell>
          <cell r="BB519">
            <v>1</v>
          </cell>
          <cell r="BC519">
            <v>1</v>
          </cell>
          <cell r="BD519">
            <v>1</v>
          </cell>
          <cell r="BE519">
            <v>1</v>
          </cell>
          <cell r="BG519">
            <v>0.79842999999999997</v>
          </cell>
          <cell r="BH519">
            <v>0.79842999999999997</v>
          </cell>
          <cell r="BI519">
            <v>0.79842999999999997</v>
          </cell>
          <cell r="BJ519">
            <v>0.79842999999999997</v>
          </cell>
          <cell r="BK519">
            <v>0.79842999999999997</v>
          </cell>
          <cell r="BM519">
            <v>0.54775111649935904</v>
          </cell>
          <cell r="BN519">
            <v>0.54775111649935904</v>
          </cell>
          <cell r="BO519">
            <v>0.54775111649935904</v>
          </cell>
          <cell r="BP519">
            <v>0.54775111649935904</v>
          </cell>
          <cell r="BQ519">
            <v>0.54775111649935904</v>
          </cell>
        </row>
        <row r="520">
          <cell r="B520">
            <v>18</v>
          </cell>
          <cell r="C520" t="str">
            <v>Other P/C</v>
          </cell>
          <cell r="D520">
            <v>0</v>
          </cell>
          <cell r="E520">
            <v>0</v>
          </cell>
          <cell r="F520">
            <v>0</v>
          </cell>
          <cell r="G520">
            <v>0</v>
          </cell>
          <cell r="H520">
            <v>0</v>
          </cell>
          <cell r="I520">
            <v>0</v>
          </cell>
          <cell r="J520">
            <v>1</v>
          </cell>
          <cell r="K520">
            <v>0.9</v>
          </cell>
          <cell r="L520">
            <v>0</v>
          </cell>
          <cell r="M520">
            <v>0.9</v>
          </cell>
          <cell r="N520">
            <v>0.9</v>
          </cell>
          <cell r="O520">
            <v>0</v>
          </cell>
          <cell r="P520">
            <v>0.33534540576794092</v>
          </cell>
          <cell r="Q520">
            <v>0</v>
          </cell>
          <cell r="R520">
            <v>0.33534540576794092</v>
          </cell>
          <cell r="S520">
            <v>0</v>
          </cell>
          <cell r="T520" t="str">
            <v xml:space="preserve"> </v>
          </cell>
          <cell r="AC520">
            <v>18</v>
          </cell>
          <cell r="AD520" t="str">
            <v>Other P/C</v>
          </cell>
          <cell r="AE520">
            <v>0</v>
          </cell>
          <cell r="AF520">
            <v>0</v>
          </cell>
          <cell r="AG520">
            <v>0</v>
          </cell>
          <cell r="AH520">
            <v>0</v>
          </cell>
          <cell r="AI520">
            <v>0</v>
          </cell>
          <cell r="AK520">
            <v>0</v>
          </cell>
          <cell r="AL520">
            <v>0</v>
          </cell>
          <cell r="AM520">
            <v>0</v>
          </cell>
          <cell r="AN520">
            <v>0</v>
          </cell>
          <cell r="AO520">
            <v>0</v>
          </cell>
          <cell r="AQ520">
            <v>0</v>
          </cell>
          <cell r="AR520">
            <v>0</v>
          </cell>
          <cell r="AS520">
            <v>0</v>
          </cell>
          <cell r="AT520">
            <v>0</v>
          </cell>
          <cell r="AU520">
            <v>0</v>
          </cell>
          <cell r="AY520">
            <v>18</v>
          </cell>
          <cell r="AZ520" t="str">
            <v>Other P/C</v>
          </cell>
          <cell r="BA520">
            <v>1</v>
          </cell>
          <cell r="BB520">
            <v>1</v>
          </cell>
          <cell r="BC520">
            <v>1</v>
          </cell>
          <cell r="BD520">
            <v>1</v>
          </cell>
          <cell r="BE520">
            <v>1</v>
          </cell>
          <cell r="BG520">
            <v>0.9</v>
          </cell>
          <cell r="BH520">
            <v>0.9</v>
          </cell>
          <cell r="BI520">
            <v>0.9</v>
          </cell>
          <cell r="BJ520">
            <v>0.9</v>
          </cell>
          <cell r="BK520">
            <v>0.9</v>
          </cell>
          <cell r="BM520">
            <v>0.33534540576794092</v>
          </cell>
          <cell r="BN520">
            <v>0.33534540576794092</v>
          </cell>
          <cell r="BO520">
            <v>0.33534540576794092</v>
          </cell>
          <cell r="BP520">
            <v>0.33534540576794092</v>
          </cell>
          <cell r="BQ520">
            <v>0.33534540576794092</v>
          </cell>
        </row>
        <row r="521">
          <cell r="B521">
            <v>19</v>
          </cell>
          <cell r="C521" t="str">
            <v>Other P/C</v>
          </cell>
          <cell r="D521">
            <v>0</v>
          </cell>
          <cell r="E521">
            <v>0</v>
          </cell>
          <cell r="F521">
            <v>0</v>
          </cell>
          <cell r="G521">
            <v>0</v>
          </cell>
          <cell r="H521">
            <v>0</v>
          </cell>
          <cell r="I521">
            <v>0</v>
          </cell>
          <cell r="J521">
            <v>1</v>
          </cell>
          <cell r="K521">
            <v>0.9</v>
          </cell>
          <cell r="L521">
            <v>0</v>
          </cell>
          <cell r="M521">
            <v>0.9</v>
          </cell>
          <cell r="N521">
            <v>0.9</v>
          </cell>
          <cell r="O521">
            <v>0</v>
          </cell>
          <cell r="P521">
            <v>0.33534540576794092</v>
          </cell>
          <cell r="Q521">
            <v>0</v>
          </cell>
          <cell r="R521">
            <v>0.33534540576794092</v>
          </cell>
          <cell r="S521">
            <v>0</v>
          </cell>
          <cell r="T521" t="str">
            <v xml:space="preserve"> </v>
          </cell>
          <cell r="AC521">
            <v>19</v>
          </cell>
          <cell r="AD521" t="str">
            <v>Other P/C</v>
          </cell>
          <cell r="AE521">
            <v>0</v>
          </cell>
          <cell r="AF521">
            <v>0</v>
          </cell>
          <cell r="AG521">
            <v>0</v>
          </cell>
          <cell r="AH521">
            <v>0</v>
          </cell>
          <cell r="AI521">
            <v>0</v>
          </cell>
          <cell r="AK521">
            <v>0</v>
          </cell>
          <cell r="AL521">
            <v>0</v>
          </cell>
          <cell r="AM521">
            <v>0</v>
          </cell>
          <cell r="AN521">
            <v>0</v>
          </cell>
          <cell r="AO521">
            <v>0</v>
          </cell>
          <cell r="AQ521">
            <v>0</v>
          </cell>
          <cell r="AR521">
            <v>0</v>
          </cell>
          <cell r="AS521">
            <v>0</v>
          </cell>
          <cell r="AT521">
            <v>0</v>
          </cell>
          <cell r="AU521">
            <v>0</v>
          </cell>
          <cell r="AY521">
            <v>19</v>
          </cell>
          <cell r="AZ521" t="str">
            <v>Other P/C</v>
          </cell>
          <cell r="BA521">
            <v>1</v>
          </cell>
          <cell r="BB521">
            <v>1</v>
          </cell>
          <cell r="BC521">
            <v>1</v>
          </cell>
          <cell r="BD521">
            <v>1</v>
          </cell>
          <cell r="BE521">
            <v>1</v>
          </cell>
          <cell r="BG521">
            <v>0.9</v>
          </cell>
          <cell r="BH521">
            <v>0.9</v>
          </cell>
          <cell r="BI521">
            <v>0.9</v>
          </cell>
          <cell r="BJ521">
            <v>0.9</v>
          </cell>
          <cell r="BK521">
            <v>0.9</v>
          </cell>
          <cell r="BM521">
            <v>0.33534540576794092</v>
          </cell>
          <cell r="BN521">
            <v>0.33534540576794092</v>
          </cell>
          <cell r="BO521">
            <v>0.33534540576794092</v>
          </cell>
          <cell r="BP521">
            <v>0.33534540576794092</v>
          </cell>
          <cell r="BQ521">
            <v>0.33534540576794092</v>
          </cell>
        </row>
        <row r="522">
          <cell r="B522">
            <v>20</v>
          </cell>
          <cell r="C522" t="str">
            <v>Sub-Total</v>
          </cell>
          <cell r="D522">
            <v>0</v>
          </cell>
          <cell r="E522">
            <v>0</v>
          </cell>
          <cell r="F522">
            <v>0</v>
          </cell>
          <cell r="G522">
            <v>0</v>
          </cell>
          <cell r="H522">
            <v>0</v>
          </cell>
          <cell r="I522">
            <v>0</v>
          </cell>
          <cell r="J522">
            <v>1</v>
          </cell>
          <cell r="K522">
            <v>1</v>
          </cell>
          <cell r="M522">
            <v>1</v>
          </cell>
          <cell r="N522">
            <v>1</v>
          </cell>
          <cell r="O522">
            <v>0</v>
          </cell>
          <cell r="P522">
            <v>1</v>
          </cell>
          <cell r="R522">
            <v>0</v>
          </cell>
          <cell r="S522">
            <v>0</v>
          </cell>
          <cell r="AC522">
            <v>20</v>
          </cell>
          <cell r="AD522" t="str">
            <v>Sub-Total</v>
          </cell>
          <cell r="AE522">
            <v>0</v>
          </cell>
          <cell r="AF522">
            <v>0</v>
          </cell>
          <cell r="AG522">
            <v>0</v>
          </cell>
          <cell r="AH522">
            <v>0</v>
          </cell>
          <cell r="AI522">
            <v>0</v>
          </cell>
          <cell r="AK522">
            <v>0</v>
          </cell>
          <cell r="AL522">
            <v>0</v>
          </cell>
          <cell r="AM522">
            <v>0</v>
          </cell>
          <cell r="AN522">
            <v>0</v>
          </cell>
          <cell r="AO522">
            <v>0</v>
          </cell>
          <cell r="AQ522">
            <v>0</v>
          </cell>
          <cell r="AR522">
            <v>0</v>
          </cell>
          <cell r="AS522">
            <v>0</v>
          </cell>
          <cell r="AT522">
            <v>0</v>
          </cell>
          <cell r="AU522">
            <v>0</v>
          </cell>
          <cell r="AY522">
            <v>20</v>
          </cell>
          <cell r="AZ522" t="str">
            <v>Sub-Total</v>
          </cell>
          <cell r="BA522">
            <v>1</v>
          </cell>
          <cell r="BB522">
            <v>1</v>
          </cell>
          <cell r="BC522">
            <v>1</v>
          </cell>
          <cell r="BD522">
            <v>1</v>
          </cell>
          <cell r="BE522">
            <v>1</v>
          </cell>
          <cell r="BG522">
            <v>1</v>
          </cell>
          <cell r="BH522">
            <v>1</v>
          </cell>
          <cell r="BI522">
            <v>1</v>
          </cell>
          <cell r="BJ522">
            <v>1</v>
          </cell>
          <cell r="BK522">
            <v>1</v>
          </cell>
          <cell r="BM522">
            <v>0</v>
          </cell>
          <cell r="BN522">
            <v>0</v>
          </cell>
          <cell r="BO522">
            <v>0</v>
          </cell>
          <cell r="BP522">
            <v>0</v>
          </cell>
          <cell r="BQ522">
            <v>0</v>
          </cell>
        </row>
        <row r="524">
          <cell r="B524">
            <v>21</v>
          </cell>
          <cell r="F524" t="str">
            <v>Percent of net pml added to reserves for stress:</v>
          </cell>
          <cell r="G524">
            <v>0.4</v>
          </cell>
          <cell r="AC524">
            <v>21</v>
          </cell>
          <cell r="AD524" t="str">
            <v>Percent of net pml added to reserves for stress:</v>
          </cell>
          <cell r="AK524">
            <v>0.4</v>
          </cell>
          <cell r="AL524">
            <v>0.4</v>
          </cell>
          <cell r="AM524">
            <v>0.4</v>
          </cell>
          <cell r="AN524">
            <v>0.4</v>
          </cell>
          <cell r="AO524">
            <v>0.4</v>
          </cell>
          <cell r="AY524">
            <v>21</v>
          </cell>
        </row>
        <row r="528">
          <cell r="D528" t="str">
            <v>(1)</v>
          </cell>
          <cell r="E528" t="str">
            <v>(2)</v>
          </cell>
          <cell r="F528" t="str">
            <v>(3)</v>
          </cell>
          <cell r="G528" t="str">
            <v>(4)</v>
          </cell>
          <cell r="H528" t="str">
            <v>(5)</v>
          </cell>
          <cell r="I528" t="str">
            <v>(6)</v>
          </cell>
          <cell r="J528" t="str">
            <v>(7)</v>
          </cell>
          <cell r="K528" t="str">
            <v>(8)</v>
          </cell>
          <cell r="L528" t="str">
            <v>(9)</v>
          </cell>
          <cell r="M528" t="str">
            <v>(10)</v>
          </cell>
          <cell r="N528" t="str">
            <v>(11)</v>
          </cell>
          <cell r="O528" t="str">
            <v>(12)</v>
          </cell>
          <cell r="P528" t="str">
            <v>(13)</v>
          </cell>
          <cell r="Q528" t="str">
            <v>(14)</v>
          </cell>
          <cell r="R528" t="str">
            <v>(15)</v>
          </cell>
          <cell r="S528" t="str">
            <v>(16)</v>
          </cell>
          <cell r="T528" t="str">
            <v>(17)</v>
          </cell>
        </row>
        <row r="530">
          <cell r="E530" t="str">
            <v>&lt;---------------------------- Carried Reserve ----------------------------&gt;</v>
          </cell>
          <cell r="L530" t="str">
            <v>Adjust-</v>
          </cell>
          <cell r="M530" t="str">
            <v>Final</v>
          </cell>
          <cell r="N530" t="str">
            <v>Total</v>
          </cell>
          <cell r="R530" t="str">
            <v>Final</v>
          </cell>
          <cell r="S530" t="str">
            <v>Adjusted</v>
          </cell>
          <cell r="AE530" t="str">
            <v>Carried Loss &amp; LAE Reserves</v>
          </cell>
          <cell r="AK530" t="str">
            <v>Adjusted Loss &amp; LAE Reserves</v>
          </cell>
          <cell r="AQ530" t="str">
            <v>Adjusted Required Capital</v>
          </cell>
          <cell r="BA530" t="str">
            <v>Selected Deficiency Factors</v>
          </cell>
          <cell r="BG530" t="str">
            <v>Selected Discount Factors</v>
          </cell>
          <cell r="BM530" t="str">
            <v>Selected Capital Factors</v>
          </cell>
        </row>
        <row r="531">
          <cell r="C531" t="str">
            <v>Health Business</v>
          </cell>
          <cell r="D531" t="str">
            <v>%</v>
          </cell>
          <cell r="E531" t="str">
            <v>Baseline</v>
          </cell>
          <cell r="F531" t="str">
            <v>Allocated Adjustment</v>
          </cell>
          <cell r="G531" t="str">
            <v>Stress Test Adjustment</v>
          </cell>
          <cell r="H531" t="str">
            <v>Manual Adjustment</v>
          </cell>
          <cell r="I531" t="str">
            <v>Total</v>
          </cell>
          <cell r="J531" t="str">
            <v>Deficiency Factor</v>
          </cell>
          <cell r="K531" t="str">
            <v>Base Discount Factor</v>
          </cell>
          <cell r="L531" t="str">
            <v>ment to Discount Factor</v>
          </cell>
          <cell r="M531" t="str">
            <v>Discount Factor (8)+(9)</v>
          </cell>
          <cell r="N531" t="str">
            <v>Adj. Factor  (7)*(10)</v>
          </cell>
          <cell r="O531" t="str">
            <v>Adjusted Reserves (6)*(11)</v>
          </cell>
          <cell r="P531" t="str">
            <v>Base Capital Factor</v>
          </cell>
          <cell r="Q531" t="str">
            <v>Adjust- ment</v>
          </cell>
          <cell r="R531" t="str">
            <v>Capital Factor (13)+(14)</v>
          </cell>
          <cell r="S531" t="str">
            <v>Required Capital    (12)*(15)</v>
          </cell>
          <cell r="T531" t="str">
            <v>Explanation of Adjustments</v>
          </cell>
          <cell r="AD531" t="str">
            <v>Health Business</v>
          </cell>
          <cell r="AE531">
            <v>39813</v>
          </cell>
          <cell r="AF531">
            <v>40178</v>
          </cell>
          <cell r="AG531">
            <v>40543</v>
          </cell>
          <cell r="AH531">
            <v>40908</v>
          </cell>
          <cell r="AI531">
            <v>41274</v>
          </cell>
          <cell r="AK531">
            <v>39813</v>
          </cell>
          <cell r="AL531">
            <v>40178</v>
          </cell>
          <cell r="AM531">
            <v>40543</v>
          </cell>
          <cell r="AN531">
            <v>40908</v>
          </cell>
          <cell r="AO531">
            <v>41274</v>
          </cell>
          <cell r="AQ531">
            <v>39813</v>
          </cell>
          <cell r="AR531">
            <v>40178</v>
          </cell>
          <cell r="AS531">
            <v>40543</v>
          </cell>
          <cell r="AT531">
            <v>40908</v>
          </cell>
          <cell r="AU531">
            <v>41274</v>
          </cell>
          <cell r="AZ531" t="str">
            <v>Health Business</v>
          </cell>
          <cell r="BA531">
            <v>39813</v>
          </cell>
          <cell r="BB531">
            <v>40178</v>
          </cell>
          <cell r="BC531">
            <v>40543</v>
          </cell>
          <cell r="BD531">
            <v>40908</v>
          </cell>
          <cell r="BE531">
            <v>41274</v>
          </cell>
          <cell r="BG531">
            <v>39813</v>
          </cell>
          <cell r="BH531">
            <v>40178</v>
          </cell>
          <cell r="BI531">
            <v>40543</v>
          </cell>
          <cell r="BJ531">
            <v>40908</v>
          </cell>
          <cell r="BK531">
            <v>41274</v>
          </cell>
          <cell r="BM531">
            <v>39813</v>
          </cell>
          <cell r="BN531">
            <v>40178</v>
          </cell>
          <cell r="BO531">
            <v>40543</v>
          </cell>
          <cell r="BP531">
            <v>40908</v>
          </cell>
          <cell r="BQ531">
            <v>41274</v>
          </cell>
        </row>
        <row r="532">
          <cell r="B532">
            <v>22</v>
          </cell>
          <cell r="C532" t="str">
            <v>Medical</v>
          </cell>
          <cell r="D532">
            <v>0</v>
          </cell>
          <cell r="E532">
            <v>0</v>
          </cell>
          <cell r="F532">
            <v>0</v>
          </cell>
          <cell r="G532">
            <v>0</v>
          </cell>
          <cell r="H532">
            <v>0</v>
          </cell>
          <cell r="I532">
            <v>0</v>
          </cell>
          <cell r="J532">
            <v>1</v>
          </cell>
          <cell r="K532">
            <v>0.95</v>
          </cell>
          <cell r="L532">
            <v>0</v>
          </cell>
          <cell r="M532">
            <v>0.95</v>
          </cell>
          <cell r="N532">
            <v>0.95</v>
          </cell>
          <cell r="O532">
            <v>0</v>
          </cell>
          <cell r="P532">
            <v>0.38229376257545261</v>
          </cell>
          <cell r="Q532">
            <v>0</v>
          </cell>
          <cell r="R532">
            <v>0.38229376257545261</v>
          </cell>
          <cell r="S532">
            <v>0</v>
          </cell>
          <cell r="T532" t="str">
            <v xml:space="preserve"> </v>
          </cell>
          <cell r="AC532">
            <v>22</v>
          </cell>
          <cell r="AD532" t="str">
            <v>Medical</v>
          </cell>
          <cell r="AE532">
            <v>0</v>
          </cell>
          <cell r="AF532">
            <v>0</v>
          </cell>
          <cell r="AG532">
            <v>0</v>
          </cell>
          <cell r="AH532">
            <v>0</v>
          </cell>
          <cell r="AI532">
            <v>0</v>
          </cell>
          <cell r="AK532">
            <v>0</v>
          </cell>
          <cell r="AL532">
            <v>0</v>
          </cell>
          <cell r="AM532">
            <v>0</v>
          </cell>
          <cell r="AN532">
            <v>0</v>
          </cell>
          <cell r="AO532">
            <v>0</v>
          </cell>
          <cell r="AQ532">
            <v>0</v>
          </cell>
          <cell r="AR532">
            <v>0</v>
          </cell>
          <cell r="AS532">
            <v>0</v>
          </cell>
          <cell r="AT532">
            <v>0</v>
          </cell>
          <cell r="AU532">
            <v>0</v>
          </cell>
          <cell r="AY532">
            <v>22</v>
          </cell>
          <cell r="AZ532" t="str">
            <v>Medical</v>
          </cell>
          <cell r="BA532">
            <v>1</v>
          </cell>
          <cell r="BB532">
            <v>1</v>
          </cell>
          <cell r="BC532">
            <v>1</v>
          </cell>
          <cell r="BD532">
            <v>1</v>
          </cell>
          <cell r="BE532">
            <v>1</v>
          </cell>
          <cell r="BG532">
            <v>0.95</v>
          </cell>
          <cell r="BH532">
            <v>0.95</v>
          </cell>
          <cell r="BI532">
            <v>0.95</v>
          </cell>
          <cell r="BJ532">
            <v>0.95</v>
          </cell>
          <cell r="BK532">
            <v>0.95</v>
          </cell>
          <cell r="BM532">
            <v>0.38229376257545261</v>
          </cell>
          <cell r="BN532">
            <v>0.38229376257545261</v>
          </cell>
          <cell r="BO532">
            <v>0.38229376257545261</v>
          </cell>
          <cell r="BP532">
            <v>0.38229376257545261</v>
          </cell>
          <cell r="BQ532">
            <v>0.38229376257545261</v>
          </cell>
        </row>
        <row r="533">
          <cell r="B533">
            <v>23</v>
          </cell>
          <cell r="C533" t="str">
            <v>Disability and Long Term Care</v>
          </cell>
          <cell r="D533">
            <v>0</v>
          </cell>
          <cell r="E533">
            <v>0</v>
          </cell>
          <cell r="F533">
            <v>0</v>
          </cell>
          <cell r="G533">
            <v>0</v>
          </cell>
          <cell r="H533">
            <v>0</v>
          </cell>
          <cell r="I533">
            <v>0</v>
          </cell>
          <cell r="J533">
            <v>1</v>
          </cell>
          <cell r="K533">
            <v>0.95</v>
          </cell>
          <cell r="L533">
            <v>0</v>
          </cell>
          <cell r="M533">
            <v>0.95</v>
          </cell>
          <cell r="N533">
            <v>0.95</v>
          </cell>
          <cell r="O533">
            <v>0</v>
          </cell>
          <cell r="P533">
            <v>0.38229376257545261</v>
          </cell>
          <cell r="Q533">
            <v>0</v>
          </cell>
          <cell r="R533">
            <v>0.38229376257545261</v>
          </cell>
          <cell r="S533">
            <v>0</v>
          </cell>
          <cell r="T533" t="str">
            <v xml:space="preserve"> </v>
          </cell>
          <cell r="AC533">
            <v>23</v>
          </cell>
          <cell r="AD533" t="str">
            <v>Disability and Long Term Care</v>
          </cell>
          <cell r="AE533">
            <v>0</v>
          </cell>
          <cell r="AF533">
            <v>0</v>
          </cell>
          <cell r="AG533">
            <v>0</v>
          </cell>
          <cell r="AH533">
            <v>0</v>
          </cell>
          <cell r="AI533">
            <v>0</v>
          </cell>
          <cell r="AK533">
            <v>0</v>
          </cell>
          <cell r="AL533">
            <v>0</v>
          </cell>
          <cell r="AM533">
            <v>0</v>
          </cell>
          <cell r="AN533">
            <v>0</v>
          </cell>
          <cell r="AO533">
            <v>0</v>
          </cell>
          <cell r="AQ533">
            <v>0</v>
          </cell>
          <cell r="AR533">
            <v>0</v>
          </cell>
          <cell r="AS533">
            <v>0</v>
          </cell>
          <cell r="AT533">
            <v>0</v>
          </cell>
          <cell r="AU533">
            <v>0</v>
          </cell>
          <cell r="AY533">
            <v>23</v>
          </cell>
          <cell r="AZ533" t="str">
            <v>Disability and Long Term Care</v>
          </cell>
          <cell r="BA533">
            <v>1</v>
          </cell>
          <cell r="BB533">
            <v>1</v>
          </cell>
          <cell r="BC533">
            <v>1</v>
          </cell>
          <cell r="BD533">
            <v>1</v>
          </cell>
          <cell r="BE533">
            <v>1</v>
          </cell>
          <cell r="BG533">
            <v>0.95</v>
          </cell>
          <cell r="BH533">
            <v>0.95</v>
          </cell>
          <cell r="BI533">
            <v>0.95</v>
          </cell>
          <cell r="BJ533">
            <v>0.95</v>
          </cell>
          <cell r="BK533">
            <v>0.95</v>
          </cell>
          <cell r="BM533">
            <v>0.38229376257545261</v>
          </cell>
          <cell r="BN533">
            <v>0.38229376257545261</v>
          </cell>
          <cell r="BO533">
            <v>0.38229376257545261</v>
          </cell>
          <cell r="BP533">
            <v>0.38229376257545261</v>
          </cell>
          <cell r="BQ533">
            <v>0.38229376257545261</v>
          </cell>
        </row>
        <row r="534">
          <cell r="B534">
            <v>24</v>
          </cell>
          <cell r="C534" t="str">
            <v>Critical Illness - Guaranteed</v>
          </cell>
          <cell r="D534">
            <v>0</v>
          </cell>
          <cell r="E534">
            <v>0</v>
          </cell>
          <cell r="F534">
            <v>0</v>
          </cell>
          <cell r="G534">
            <v>0</v>
          </cell>
          <cell r="H534">
            <v>0</v>
          </cell>
          <cell r="I534">
            <v>0</v>
          </cell>
          <cell r="J534">
            <v>1</v>
          </cell>
          <cell r="K534">
            <v>0.95</v>
          </cell>
          <cell r="L534">
            <v>0</v>
          </cell>
          <cell r="M534">
            <v>0.95</v>
          </cell>
          <cell r="N534">
            <v>0.95</v>
          </cell>
          <cell r="O534">
            <v>0</v>
          </cell>
          <cell r="P534">
            <v>0.38229376257545261</v>
          </cell>
          <cell r="Q534">
            <v>0</v>
          </cell>
          <cell r="R534">
            <v>0.38229376257545261</v>
          </cell>
          <cell r="S534">
            <v>0</v>
          </cell>
          <cell r="T534" t="str">
            <v xml:space="preserve"> </v>
          </cell>
          <cell r="AC534">
            <v>24</v>
          </cell>
          <cell r="AD534" t="str">
            <v>Critical Illness - Guaranteed</v>
          </cell>
          <cell r="AE534">
            <v>0</v>
          </cell>
          <cell r="AF534">
            <v>0</v>
          </cell>
          <cell r="AG534">
            <v>0</v>
          </cell>
          <cell r="AH534">
            <v>0</v>
          </cell>
          <cell r="AI534">
            <v>0</v>
          </cell>
          <cell r="AK534">
            <v>0</v>
          </cell>
          <cell r="AL534">
            <v>0</v>
          </cell>
          <cell r="AM534">
            <v>0</v>
          </cell>
          <cell r="AN534">
            <v>0</v>
          </cell>
          <cell r="AO534">
            <v>0</v>
          </cell>
          <cell r="AQ534">
            <v>0</v>
          </cell>
          <cell r="AR534">
            <v>0</v>
          </cell>
          <cell r="AS534">
            <v>0</v>
          </cell>
          <cell r="AT534">
            <v>0</v>
          </cell>
          <cell r="AU534">
            <v>0</v>
          </cell>
          <cell r="AY534">
            <v>24</v>
          </cell>
          <cell r="AZ534" t="str">
            <v>Critical Illness - Guaranteed</v>
          </cell>
          <cell r="BA534">
            <v>1</v>
          </cell>
          <cell r="BB534">
            <v>1</v>
          </cell>
          <cell r="BC534">
            <v>1</v>
          </cell>
          <cell r="BD534">
            <v>1</v>
          </cell>
          <cell r="BE534">
            <v>1</v>
          </cell>
          <cell r="BG534">
            <v>0.95</v>
          </cell>
          <cell r="BH534">
            <v>0.95</v>
          </cell>
          <cell r="BI534">
            <v>0.95</v>
          </cell>
          <cell r="BJ534">
            <v>0.95</v>
          </cell>
          <cell r="BK534">
            <v>0.95</v>
          </cell>
          <cell r="BM534">
            <v>0.38229376257545261</v>
          </cell>
          <cell r="BN534">
            <v>0.38229376257545261</v>
          </cell>
          <cell r="BO534">
            <v>0.38229376257545261</v>
          </cell>
          <cell r="BP534">
            <v>0.38229376257545261</v>
          </cell>
          <cell r="BQ534">
            <v>0.38229376257545261</v>
          </cell>
        </row>
        <row r="535">
          <cell r="B535">
            <v>25</v>
          </cell>
          <cell r="C535" t="str">
            <v>Critical Illness - NonGuaranteed</v>
          </cell>
          <cell r="D535">
            <v>0</v>
          </cell>
          <cell r="E535">
            <v>0</v>
          </cell>
          <cell r="F535">
            <v>0</v>
          </cell>
          <cell r="G535">
            <v>0</v>
          </cell>
          <cell r="H535">
            <v>0</v>
          </cell>
          <cell r="I535">
            <v>0</v>
          </cell>
          <cell r="J535">
            <v>1</v>
          </cell>
          <cell r="K535">
            <v>0.95</v>
          </cell>
          <cell r="L535">
            <v>0</v>
          </cell>
          <cell r="M535">
            <v>0.95</v>
          </cell>
          <cell r="N535">
            <v>0.95</v>
          </cell>
          <cell r="O535">
            <v>0</v>
          </cell>
          <cell r="P535">
            <v>0.38229376257545261</v>
          </cell>
          <cell r="Q535">
            <v>0</v>
          </cell>
          <cell r="R535">
            <v>0.38229376257545261</v>
          </cell>
          <cell r="S535">
            <v>0</v>
          </cell>
          <cell r="T535" t="str">
            <v xml:space="preserve"> </v>
          </cell>
          <cell r="AC535">
            <v>25</v>
          </cell>
          <cell r="AD535" t="str">
            <v>Critical Illness - NonGuaranteed</v>
          </cell>
          <cell r="AE535">
            <v>0</v>
          </cell>
          <cell r="AF535">
            <v>0</v>
          </cell>
          <cell r="AG535">
            <v>0</v>
          </cell>
          <cell r="AH535">
            <v>0</v>
          </cell>
          <cell r="AI535">
            <v>0</v>
          </cell>
          <cell r="AK535">
            <v>0</v>
          </cell>
          <cell r="AL535">
            <v>0</v>
          </cell>
          <cell r="AM535">
            <v>0</v>
          </cell>
          <cell r="AN535">
            <v>0</v>
          </cell>
          <cell r="AO535">
            <v>0</v>
          </cell>
          <cell r="AQ535">
            <v>0</v>
          </cell>
          <cell r="AR535">
            <v>0</v>
          </cell>
          <cell r="AS535">
            <v>0</v>
          </cell>
          <cell r="AT535">
            <v>0</v>
          </cell>
          <cell r="AU535">
            <v>0</v>
          </cell>
          <cell r="AY535">
            <v>25</v>
          </cell>
          <cell r="AZ535" t="str">
            <v>Critical Illness - NonGuaranteed</v>
          </cell>
          <cell r="BA535">
            <v>1</v>
          </cell>
          <cell r="BB535">
            <v>1</v>
          </cell>
          <cell r="BC535">
            <v>1</v>
          </cell>
          <cell r="BD535">
            <v>1</v>
          </cell>
          <cell r="BE535">
            <v>1</v>
          </cell>
          <cell r="BG535">
            <v>0.95</v>
          </cell>
          <cell r="BH535">
            <v>0.95</v>
          </cell>
          <cell r="BI535">
            <v>0.95</v>
          </cell>
          <cell r="BJ535">
            <v>0.95</v>
          </cell>
          <cell r="BK535">
            <v>0.95</v>
          </cell>
          <cell r="BM535">
            <v>0.38229376257545261</v>
          </cell>
          <cell r="BN535">
            <v>0.38229376257545261</v>
          </cell>
          <cell r="BO535">
            <v>0.38229376257545261</v>
          </cell>
          <cell r="BP535">
            <v>0.38229376257545261</v>
          </cell>
          <cell r="BQ535">
            <v>0.38229376257545261</v>
          </cell>
        </row>
        <row r="536">
          <cell r="B536">
            <v>26</v>
          </cell>
          <cell r="C536" t="str">
            <v>Health Reinsurance</v>
          </cell>
          <cell r="D536">
            <v>0</v>
          </cell>
          <cell r="E536">
            <v>0</v>
          </cell>
          <cell r="F536">
            <v>0</v>
          </cell>
          <cell r="G536">
            <v>0</v>
          </cell>
          <cell r="H536">
            <v>0</v>
          </cell>
          <cell r="I536">
            <v>0</v>
          </cell>
          <cell r="J536">
            <v>1</v>
          </cell>
          <cell r="K536">
            <v>0.79842999999999997</v>
          </cell>
          <cell r="L536">
            <v>0</v>
          </cell>
          <cell r="M536">
            <v>0.79842999999999997</v>
          </cell>
          <cell r="N536">
            <v>0.79842999999999997</v>
          </cell>
          <cell r="O536">
            <v>0</v>
          </cell>
          <cell r="P536">
            <v>0.54775111649935904</v>
          </cell>
          <cell r="Q536">
            <v>0</v>
          </cell>
          <cell r="R536">
            <v>0.54775111649935904</v>
          </cell>
          <cell r="S536">
            <v>0</v>
          </cell>
          <cell r="T536" t="str">
            <v xml:space="preserve"> </v>
          </cell>
          <cell r="AC536">
            <v>26</v>
          </cell>
          <cell r="AD536" t="str">
            <v>Health Reinsurance</v>
          </cell>
          <cell r="AE536">
            <v>0</v>
          </cell>
          <cell r="AF536">
            <v>0</v>
          </cell>
          <cell r="AG536">
            <v>0</v>
          </cell>
          <cell r="AH536">
            <v>0</v>
          </cell>
          <cell r="AI536">
            <v>0</v>
          </cell>
          <cell r="AK536">
            <v>0</v>
          </cell>
          <cell r="AL536">
            <v>0</v>
          </cell>
          <cell r="AM536">
            <v>0</v>
          </cell>
          <cell r="AN536">
            <v>0</v>
          </cell>
          <cell r="AO536">
            <v>0</v>
          </cell>
          <cell r="AQ536">
            <v>0</v>
          </cell>
          <cell r="AR536">
            <v>0</v>
          </cell>
          <cell r="AS536">
            <v>0</v>
          </cell>
          <cell r="AT536">
            <v>0</v>
          </cell>
          <cell r="AU536">
            <v>0</v>
          </cell>
          <cell r="AY536">
            <v>26</v>
          </cell>
          <cell r="AZ536" t="str">
            <v>Health Reinsurance</v>
          </cell>
          <cell r="BA536">
            <v>1</v>
          </cell>
          <cell r="BB536">
            <v>1</v>
          </cell>
          <cell r="BC536">
            <v>1</v>
          </cell>
          <cell r="BD536">
            <v>1</v>
          </cell>
          <cell r="BE536">
            <v>1</v>
          </cell>
          <cell r="BG536">
            <v>0.79842999999999997</v>
          </cell>
          <cell r="BH536">
            <v>0.79842999999999997</v>
          </cell>
          <cell r="BI536">
            <v>0.79842999999999997</v>
          </cell>
          <cell r="BJ536">
            <v>0.79842999999999997</v>
          </cell>
          <cell r="BK536">
            <v>0.79842999999999997</v>
          </cell>
          <cell r="BM536">
            <v>0.54775111649935904</v>
          </cell>
          <cell r="BN536">
            <v>0.54775111649935904</v>
          </cell>
          <cell r="BO536">
            <v>0.54775111649935904</v>
          </cell>
          <cell r="BP536">
            <v>0.54775111649935904</v>
          </cell>
          <cell r="BQ536">
            <v>0.54775111649935904</v>
          </cell>
        </row>
        <row r="537">
          <cell r="B537">
            <v>27</v>
          </cell>
          <cell r="C537" t="str">
            <v>Other Health</v>
          </cell>
          <cell r="D537">
            <v>0</v>
          </cell>
          <cell r="E537">
            <v>0</v>
          </cell>
          <cell r="F537">
            <v>0</v>
          </cell>
          <cell r="G537">
            <v>0</v>
          </cell>
          <cell r="H537">
            <v>0</v>
          </cell>
          <cell r="I537">
            <v>0</v>
          </cell>
          <cell r="J537">
            <v>1</v>
          </cell>
          <cell r="K537">
            <v>0.95</v>
          </cell>
          <cell r="L537">
            <v>0</v>
          </cell>
          <cell r="M537">
            <v>0.95</v>
          </cell>
          <cell r="N537">
            <v>0.95</v>
          </cell>
          <cell r="O537">
            <v>0</v>
          </cell>
          <cell r="P537">
            <v>0.38229376257545261</v>
          </cell>
          <cell r="Q537">
            <v>0</v>
          </cell>
          <cell r="R537">
            <v>0.38229376257545261</v>
          </cell>
          <cell r="S537">
            <v>0</v>
          </cell>
          <cell r="T537" t="str">
            <v xml:space="preserve"> </v>
          </cell>
          <cell r="AC537">
            <v>27</v>
          </cell>
          <cell r="AD537" t="str">
            <v>Other Health</v>
          </cell>
          <cell r="AE537">
            <v>0</v>
          </cell>
          <cell r="AF537">
            <v>0</v>
          </cell>
          <cell r="AG537">
            <v>0</v>
          </cell>
          <cell r="AH537">
            <v>0</v>
          </cell>
          <cell r="AI537">
            <v>0</v>
          </cell>
          <cell r="AK537">
            <v>0</v>
          </cell>
          <cell r="AL537">
            <v>0</v>
          </cell>
          <cell r="AM537">
            <v>0</v>
          </cell>
          <cell r="AN537">
            <v>0</v>
          </cell>
          <cell r="AO537">
            <v>0</v>
          </cell>
          <cell r="AQ537">
            <v>0</v>
          </cell>
          <cell r="AR537">
            <v>0</v>
          </cell>
          <cell r="AS537">
            <v>0</v>
          </cell>
          <cell r="AT537">
            <v>0</v>
          </cell>
          <cell r="AU537">
            <v>0</v>
          </cell>
          <cell r="AY537">
            <v>27</v>
          </cell>
          <cell r="AZ537" t="str">
            <v>Other Health</v>
          </cell>
          <cell r="BA537">
            <v>1</v>
          </cell>
          <cell r="BB537">
            <v>1</v>
          </cell>
          <cell r="BC537">
            <v>1</v>
          </cell>
          <cell r="BD537">
            <v>1</v>
          </cell>
          <cell r="BE537">
            <v>1</v>
          </cell>
          <cell r="BG537">
            <v>0.95</v>
          </cell>
          <cell r="BH537">
            <v>0.95</v>
          </cell>
          <cell r="BI537">
            <v>0.95</v>
          </cell>
          <cell r="BJ537">
            <v>0.95</v>
          </cell>
          <cell r="BK537">
            <v>0.95</v>
          </cell>
          <cell r="BM537">
            <v>0.38229376257545261</v>
          </cell>
          <cell r="BN537">
            <v>0.38229376257545261</v>
          </cell>
          <cell r="BO537">
            <v>0.38229376257545261</v>
          </cell>
          <cell r="BP537">
            <v>0.38229376257545261</v>
          </cell>
          <cell r="BQ537">
            <v>0.38229376257545261</v>
          </cell>
        </row>
        <row r="538">
          <cell r="B538">
            <v>28</v>
          </cell>
          <cell r="C538" t="str">
            <v>Other Health</v>
          </cell>
          <cell r="D538">
            <v>0</v>
          </cell>
          <cell r="E538">
            <v>0</v>
          </cell>
          <cell r="F538">
            <v>0</v>
          </cell>
          <cell r="G538">
            <v>0</v>
          </cell>
          <cell r="H538">
            <v>0</v>
          </cell>
          <cell r="I538">
            <v>0</v>
          </cell>
          <cell r="J538">
            <v>1</v>
          </cell>
          <cell r="K538">
            <v>0.95</v>
          </cell>
          <cell r="L538">
            <v>0</v>
          </cell>
          <cell r="M538">
            <v>0.95</v>
          </cell>
          <cell r="N538">
            <v>0.95</v>
          </cell>
          <cell r="O538">
            <v>0</v>
          </cell>
          <cell r="P538">
            <v>0.38229376257545261</v>
          </cell>
          <cell r="Q538">
            <v>0</v>
          </cell>
          <cell r="R538">
            <v>0.38229376257545261</v>
          </cell>
          <cell r="S538">
            <v>0</v>
          </cell>
          <cell r="T538" t="str">
            <v xml:space="preserve"> </v>
          </cell>
          <cell r="AC538">
            <v>28</v>
          </cell>
          <cell r="AD538" t="str">
            <v>Other Health</v>
          </cell>
          <cell r="AE538">
            <v>0</v>
          </cell>
          <cell r="AF538">
            <v>0</v>
          </cell>
          <cell r="AG538">
            <v>0</v>
          </cell>
          <cell r="AH538">
            <v>0</v>
          </cell>
          <cell r="AI538">
            <v>0</v>
          </cell>
          <cell r="AK538">
            <v>0</v>
          </cell>
          <cell r="AL538">
            <v>0</v>
          </cell>
          <cell r="AM538">
            <v>0</v>
          </cell>
          <cell r="AN538">
            <v>0</v>
          </cell>
          <cell r="AO538">
            <v>0</v>
          </cell>
          <cell r="AQ538">
            <v>0</v>
          </cell>
          <cell r="AR538">
            <v>0</v>
          </cell>
          <cell r="AS538">
            <v>0</v>
          </cell>
          <cell r="AT538">
            <v>0</v>
          </cell>
          <cell r="AU538">
            <v>0</v>
          </cell>
          <cell r="AY538">
            <v>28</v>
          </cell>
          <cell r="AZ538" t="str">
            <v>Other Health</v>
          </cell>
          <cell r="BA538">
            <v>1</v>
          </cell>
          <cell r="BB538">
            <v>1</v>
          </cell>
          <cell r="BC538">
            <v>1</v>
          </cell>
          <cell r="BD538">
            <v>1</v>
          </cell>
          <cell r="BE538">
            <v>1</v>
          </cell>
          <cell r="BG538">
            <v>0.95</v>
          </cell>
          <cell r="BH538">
            <v>0.95</v>
          </cell>
          <cell r="BI538">
            <v>0.95</v>
          </cell>
          <cell r="BJ538">
            <v>0.95</v>
          </cell>
          <cell r="BK538">
            <v>0.95</v>
          </cell>
          <cell r="BM538">
            <v>0.38229376257545261</v>
          </cell>
          <cell r="BN538">
            <v>0.38229376257545261</v>
          </cell>
          <cell r="BO538">
            <v>0.38229376257545261</v>
          </cell>
          <cell r="BP538">
            <v>0.38229376257545261</v>
          </cell>
          <cell r="BQ538">
            <v>0.38229376257545261</v>
          </cell>
        </row>
        <row r="539">
          <cell r="B539">
            <v>29</v>
          </cell>
          <cell r="C539" t="str">
            <v>Sub-Total</v>
          </cell>
          <cell r="D539">
            <v>0</v>
          </cell>
          <cell r="E539">
            <v>0</v>
          </cell>
          <cell r="F539">
            <v>0</v>
          </cell>
          <cell r="G539">
            <v>0</v>
          </cell>
          <cell r="H539">
            <v>0</v>
          </cell>
          <cell r="I539">
            <v>0</v>
          </cell>
          <cell r="J539">
            <v>1</v>
          </cell>
          <cell r="K539">
            <v>1</v>
          </cell>
          <cell r="M539">
            <v>1</v>
          </cell>
          <cell r="N539">
            <v>1</v>
          </cell>
          <cell r="O539">
            <v>0</v>
          </cell>
          <cell r="P539">
            <v>1</v>
          </cell>
          <cell r="R539">
            <v>0</v>
          </cell>
          <cell r="S539">
            <v>0</v>
          </cell>
          <cell r="AC539">
            <v>29</v>
          </cell>
          <cell r="AD539" t="str">
            <v>Sub-Total</v>
          </cell>
          <cell r="AE539">
            <v>0</v>
          </cell>
          <cell r="AF539">
            <v>0</v>
          </cell>
          <cell r="AG539">
            <v>0</v>
          </cell>
          <cell r="AH539">
            <v>0</v>
          </cell>
          <cell r="AI539">
            <v>0</v>
          </cell>
          <cell r="AK539">
            <v>0</v>
          </cell>
          <cell r="AL539">
            <v>0</v>
          </cell>
          <cell r="AM539">
            <v>0</v>
          </cell>
          <cell r="AN539">
            <v>0</v>
          </cell>
          <cell r="AO539">
            <v>0</v>
          </cell>
          <cell r="AQ539">
            <v>0</v>
          </cell>
          <cell r="AR539">
            <v>0</v>
          </cell>
          <cell r="AS539">
            <v>0</v>
          </cell>
          <cell r="AT539">
            <v>0</v>
          </cell>
          <cell r="AU539">
            <v>0</v>
          </cell>
          <cell r="AY539">
            <v>29</v>
          </cell>
          <cell r="AZ539" t="str">
            <v>Sub-Total</v>
          </cell>
          <cell r="BA539">
            <v>1</v>
          </cell>
          <cell r="BB539">
            <v>1</v>
          </cell>
          <cell r="BC539">
            <v>1</v>
          </cell>
          <cell r="BD539">
            <v>1</v>
          </cell>
          <cell r="BE539">
            <v>1</v>
          </cell>
          <cell r="BG539">
            <v>1</v>
          </cell>
          <cell r="BH539">
            <v>1</v>
          </cell>
          <cell r="BI539">
            <v>1</v>
          </cell>
          <cell r="BJ539">
            <v>1</v>
          </cell>
          <cell r="BK539">
            <v>1</v>
          </cell>
          <cell r="BM539">
            <v>0</v>
          </cell>
          <cell r="BN539">
            <v>0</v>
          </cell>
          <cell r="BO539">
            <v>0</v>
          </cell>
          <cell r="BP539">
            <v>0</v>
          </cell>
          <cell r="BQ539">
            <v>0</v>
          </cell>
        </row>
        <row r="544">
          <cell r="B544">
            <v>30</v>
          </cell>
          <cell r="C544" t="str">
            <v>Totals</v>
          </cell>
          <cell r="D544">
            <v>0</v>
          </cell>
          <cell r="E544">
            <v>0</v>
          </cell>
          <cell r="F544">
            <v>0</v>
          </cell>
          <cell r="G544">
            <v>0</v>
          </cell>
          <cell r="H544">
            <v>0</v>
          </cell>
          <cell r="I544">
            <v>0</v>
          </cell>
          <cell r="J544">
            <v>0</v>
          </cell>
          <cell r="K544">
            <v>1</v>
          </cell>
          <cell r="M544">
            <v>1</v>
          </cell>
          <cell r="N544">
            <v>1</v>
          </cell>
          <cell r="O544">
            <v>0</v>
          </cell>
          <cell r="P544">
            <v>0</v>
          </cell>
          <cell r="R544">
            <v>0</v>
          </cell>
          <cell r="S544">
            <v>0</v>
          </cell>
          <cell r="AC544">
            <v>30</v>
          </cell>
          <cell r="AD544" t="str">
            <v>Totals</v>
          </cell>
          <cell r="AE544">
            <v>0</v>
          </cell>
          <cell r="AF544">
            <v>0</v>
          </cell>
          <cell r="AG544">
            <v>0</v>
          </cell>
          <cell r="AH544">
            <v>0</v>
          </cell>
          <cell r="AI544">
            <v>0</v>
          </cell>
          <cell r="AK544">
            <v>0</v>
          </cell>
          <cell r="AL544">
            <v>0</v>
          </cell>
          <cell r="AM544">
            <v>0</v>
          </cell>
          <cell r="AN544">
            <v>0</v>
          </cell>
          <cell r="AO544">
            <v>0</v>
          </cell>
          <cell r="AQ544">
            <v>0</v>
          </cell>
          <cell r="AR544">
            <v>0</v>
          </cell>
          <cell r="AS544">
            <v>0</v>
          </cell>
          <cell r="AT544">
            <v>0</v>
          </cell>
          <cell r="AU544">
            <v>0</v>
          </cell>
          <cell r="AY544">
            <v>30</v>
          </cell>
          <cell r="AZ544" t="str">
            <v>Totals</v>
          </cell>
          <cell r="BA544">
            <v>0</v>
          </cell>
          <cell r="BB544">
            <v>0</v>
          </cell>
          <cell r="BC544">
            <v>0</v>
          </cell>
          <cell r="BD544">
            <v>0</v>
          </cell>
          <cell r="BE544">
            <v>0</v>
          </cell>
          <cell r="BG544">
            <v>1</v>
          </cell>
          <cell r="BH544">
            <v>1</v>
          </cell>
          <cell r="BI544">
            <v>1</v>
          </cell>
          <cell r="BJ544">
            <v>1</v>
          </cell>
          <cell r="BK544">
            <v>1</v>
          </cell>
          <cell r="BM544">
            <v>0</v>
          </cell>
          <cell r="BN544">
            <v>0</v>
          </cell>
          <cell r="BO544">
            <v>0</v>
          </cell>
          <cell r="BP544">
            <v>0</v>
          </cell>
          <cell r="BQ544">
            <v>0</v>
          </cell>
        </row>
        <row r="546">
          <cell r="B546">
            <v>31</v>
          </cell>
          <cell r="O546" t="str">
            <v xml:space="preserve">Growth Factor </v>
          </cell>
          <cell r="S546">
            <v>1.5</v>
          </cell>
          <cell r="T546" t="str">
            <v xml:space="preserve"> </v>
          </cell>
          <cell r="AC546">
            <v>31</v>
          </cell>
          <cell r="AM546" t="str">
            <v>Growth Factor</v>
          </cell>
          <cell r="AQ546">
            <v>1.5</v>
          </cell>
          <cell r="AR546">
            <v>1.5</v>
          </cell>
          <cell r="AS546">
            <v>1.5</v>
          </cell>
          <cell r="AT546">
            <v>1.5</v>
          </cell>
          <cell r="AU546">
            <v>1.5</v>
          </cell>
        </row>
        <row r="547">
          <cell r="B547">
            <v>32</v>
          </cell>
          <cell r="O547" t="str">
            <v>By Line Diversification Factor</v>
          </cell>
          <cell r="S547">
            <v>1</v>
          </cell>
          <cell r="AC547">
            <v>32</v>
          </cell>
          <cell r="AM547" t="str">
            <v>By Line Diversification Factor</v>
          </cell>
          <cell r="AQ547">
            <v>1</v>
          </cell>
          <cell r="AR547">
            <v>1</v>
          </cell>
          <cell r="AS547">
            <v>1</v>
          </cell>
          <cell r="AT547">
            <v>1</v>
          </cell>
          <cell r="AU547">
            <v>1</v>
          </cell>
        </row>
        <row r="548">
          <cell r="O548" t="str">
            <v>By Country Diversification Factor</v>
          </cell>
          <cell r="S548">
            <v>1</v>
          </cell>
          <cell r="AM548" t="str">
            <v>By Country Diversification Factor</v>
          </cell>
          <cell r="AQ548">
            <v>1</v>
          </cell>
          <cell r="AR548">
            <v>1</v>
          </cell>
          <cell r="AS548">
            <v>1</v>
          </cell>
          <cell r="AT548">
            <v>1</v>
          </cell>
          <cell r="AU548">
            <v>1</v>
          </cell>
        </row>
        <row r="549">
          <cell r="B549">
            <v>33</v>
          </cell>
          <cell r="C549" t="str">
            <v>Net Unearned Prem Reserve P/C only</v>
          </cell>
          <cell r="E549">
            <v>0</v>
          </cell>
          <cell r="O549" t="str">
            <v>Adjusted Non-Life Reserve Required Capital</v>
          </cell>
          <cell r="S549">
            <v>0</v>
          </cell>
          <cell r="AC549">
            <v>33</v>
          </cell>
          <cell r="AD549" t="str">
            <v>Net Unearned Prem Reserve P/C only</v>
          </cell>
          <cell r="AE549">
            <v>0</v>
          </cell>
          <cell r="AF549">
            <v>0</v>
          </cell>
          <cell r="AG549">
            <v>0</v>
          </cell>
          <cell r="AH549">
            <v>0</v>
          </cell>
          <cell r="AI549">
            <v>0</v>
          </cell>
          <cell r="AM549" t="str">
            <v>Adjusted Non-Life Reserve Required Capital</v>
          </cell>
          <cell r="AQ549">
            <v>0</v>
          </cell>
          <cell r="AR549">
            <v>0</v>
          </cell>
          <cell r="AS549">
            <v>0</v>
          </cell>
          <cell r="AT549">
            <v>0</v>
          </cell>
          <cell r="AU549">
            <v>0</v>
          </cell>
        </row>
        <row r="550">
          <cell r="B550">
            <v>34</v>
          </cell>
          <cell r="O550" t="str">
            <v>Analyst's Adjustment ( Non-Life Business)</v>
          </cell>
          <cell r="S550">
            <v>0</v>
          </cell>
          <cell r="T550" t="str">
            <v xml:space="preserve"> </v>
          </cell>
          <cell r="AC550">
            <v>34</v>
          </cell>
          <cell r="AM550" t="str">
            <v>Analyst's Adjustment ( Non-Life Business)</v>
          </cell>
          <cell r="AQ550">
            <v>0</v>
          </cell>
          <cell r="AR550">
            <v>0</v>
          </cell>
          <cell r="AS550">
            <v>0</v>
          </cell>
          <cell r="AT550">
            <v>0</v>
          </cell>
          <cell r="AU550">
            <v>0</v>
          </cell>
        </row>
        <row r="551">
          <cell r="B551">
            <v>35</v>
          </cell>
          <cell r="O551" t="str">
            <v>Net Required Capital for Non-Life Reserve Risk (B5)</v>
          </cell>
          <cell r="S551">
            <v>0</v>
          </cell>
          <cell r="AC551">
            <v>35</v>
          </cell>
          <cell r="AM551" t="str">
            <v>Net Required Capital for Non-Life Reserve Risk (B5)</v>
          </cell>
          <cell r="AQ551">
            <v>0</v>
          </cell>
          <cell r="AR551">
            <v>0</v>
          </cell>
          <cell r="AS551">
            <v>0</v>
          </cell>
          <cell r="AT551">
            <v>0</v>
          </cell>
          <cell r="AU551">
            <v>0</v>
          </cell>
        </row>
        <row r="552">
          <cell r="G552" t="str">
            <v>Note: Mortality and Longevity Risk captured on Life Reserves page.</v>
          </cell>
          <cell r="AE552" t="str">
            <v>Note: Mortality and Longevity Risk captured on Life Reserves page.</v>
          </cell>
          <cell r="BA552" t="str">
            <v>Note: Mortality and Longevity Risk captured on Life Reserves page.</v>
          </cell>
        </row>
        <row r="556">
          <cell r="C556" t="str">
            <v>Company Name:</v>
          </cell>
          <cell r="D556" t="str">
            <v>XYZ Sample</v>
          </cell>
          <cell r="K556" t="str">
            <v>Currency:</v>
          </cell>
          <cell r="L556" t="str">
            <v>US Dollars</v>
          </cell>
          <cell r="T556" t="str">
            <v>Page 13</v>
          </cell>
        </row>
        <row r="557">
          <cell r="C557" t="str">
            <v>AMB Number:</v>
          </cell>
          <cell r="D557" t="str">
            <v>99999</v>
          </cell>
          <cell r="K557" t="str">
            <v>Denomination:</v>
          </cell>
          <cell r="L557" t="str">
            <v>(000)s</v>
          </cell>
        </row>
        <row r="558">
          <cell r="C558" t="str">
            <v>Analyst:</v>
          </cell>
          <cell r="D558" t="str">
            <v xml:space="preserve"> </v>
          </cell>
        </row>
        <row r="559">
          <cell r="C559" t="str">
            <v>volatility = average</v>
          </cell>
          <cell r="K559" t="str">
            <v>NET LOSS AND LAE RESERVE RISK</v>
          </cell>
        </row>
        <row r="560">
          <cell r="C560" t="str">
            <v>analysis type = standard</v>
          </cell>
          <cell r="E560">
            <v>40178</v>
          </cell>
        </row>
        <row r="563">
          <cell r="D563" t="str">
            <v>(1)</v>
          </cell>
          <cell r="E563" t="str">
            <v>(2)</v>
          </cell>
          <cell r="F563" t="str">
            <v>(3)</v>
          </cell>
          <cell r="G563" t="str">
            <v>(4)</v>
          </cell>
          <cell r="H563" t="str">
            <v>(5)</v>
          </cell>
          <cell r="I563" t="str">
            <v>(6)</v>
          </cell>
          <cell r="J563" t="str">
            <v>(7)</v>
          </cell>
          <cell r="K563" t="str">
            <v>(8)</v>
          </cell>
          <cell r="L563" t="str">
            <v>(9)</v>
          </cell>
          <cell r="M563" t="str">
            <v>(10)</v>
          </cell>
          <cell r="N563" t="str">
            <v>(11)</v>
          </cell>
          <cell r="O563" t="str">
            <v>(12)</v>
          </cell>
          <cell r="P563" t="str">
            <v>(13)</v>
          </cell>
          <cell r="Q563" t="str">
            <v>(14)</v>
          </cell>
          <cell r="R563" t="str">
            <v>(15)</v>
          </cell>
          <cell r="S563" t="str">
            <v>(16)</v>
          </cell>
          <cell r="T563" t="str">
            <v>(17)</v>
          </cell>
        </row>
        <row r="565">
          <cell r="E565" t="str">
            <v>&lt;---------------------------- Carried Reserve ----------------------------&gt;</v>
          </cell>
          <cell r="L565" t="str">
            <v>Adjust-</v>
          </cell>
          <cell r="M565" t="str">
            <v>Final</v>
          </cell>
          <cell r="N565" t="str">
            <v>Total</v>
          </cell>
          <cell r="R565" t="str">
            <v>Final</v>
          </cell>
          <cell r="S565" t="str">
            <v>Adjusted</v>
          </cell>
        </row>
        <row r="566">
          <cell r="C566" t="str">
            <v>Property / Casualty Business</v>
          </cell>
          <cell r="D566" t="str">
            <v>%</v>
          </cell>
          <cell r="E566" t="str">
            <v>Baseline</v>
          </cell>
          <cell r="F566" t="str">
            <v>Allocated Adjustment</v>
          </cell>
          <cell r="G566" t="str">
            <v>Stress Test Adjustment</v>
          </cell>
          <cell r="H566" t="str">
            <v>Manual Adjustment</v>
          </cell>
          <cell r="I566" t="str">
            <v>Total</v>
          </cell>
          <cell r="J566" t="str">
            <v>Deficiency Factor</v>
          </cell>
          <cell r="K566" t="str">
            <v>Base Discount Factor</v>
          </cell>
          <cell r="L566" t="str">
            <v>ment to Discount Factor</v>
          </cell>
          <cell r="M566" t="str">
            <v>Discount Factor (8)+(9)</v>
          </cell>
          <cell r="N566" t="str">
            <v>Adj. Factor  (7)*(10)</v>
          </cell>
          <cell r="O566" t="str">
            <v>Adjusted Reserves (6)*(11)</v>
          </cell>
          <cell r="P566" t="str">
            <v>Base Capital Factor</v>
          </cell>
          <cell r="Q566" t="str">
            <v>Adjust- ment</v>
          </cell>
          <cell r="R566" t="str">
            <v>Capital Factor (13)+(14)</v>
          </cell>
          <cell r="S566" t="str">
            <v>Required Capital    (12)*(15)</v>
          </cell>
          <cell r="T566" t="str">
            <v>Explanation of Adjustments</v>
          </cell>
        </row>
        <row r="567">
          <cell r="B567">
            <v>1</v>
          </cell>
          <cell r="C567" t="str">
            <v>Personal Property</v>
          </cell>
          <cell r="D567">
            <v>0</v>
          </cell>
          <cell r="E567">
            <v>0</v>
          </cell>
          <cell r="F567">
            <v>0</v>
          </cell>
          <cell r="G567">
            <v>0</v>
          </cell>
          <cell r="H567">
            <v>0</v>
          </cell>
          <cell r="I567">
            <v>0</v>
          </cell>
          <cell r="J567">
            <v>1</v>
          </cell>
          <cell r="K567">
            <v>0.93520000000000003</v>
          </cell>
          <cell r="L567">
            <v>0</v>
          </cell>
          <cell r="M567">
            <v>0.93520000000000003</v>
          </cell>
          <cell r="N567">
            <v>0.93520000000000003</v>
          </cell>
          <cell r="O567">
            <v>0</v>
          </cell>
          <cell r="P567">
            <v>0.3739911588490048</v>
          </cell>
          <cell r="Q567">
            <v>0</v>
          </cell>
          <cell r="R567">
            <v>0.3739911588490048</v>
          </cell>
          <cell r="S567">
            <v>0</v>
          </cell>
          <cell r="T567" t="str">
            <v xml:space="preserve"> </v>
          </cell>
        </row>
        <row r="568">
          <cell r="B568">
            <v>2</v>
          </cell>
          <cell r="C568" t="str">
            <v>Personal Motor</v>
          </cell>
          <cell r="D568">
            <v>0</v>
          </cell>
          <cell r="E568">
            <v>0</v>
          </cell>
          <cell r="F568">
            <v>0</v>
          </cell>
          <cell r="G568">
            <v>0</v>
          </cell>
          <cell r="H568">
            <v>0</v>
          </cell>
          <cell r="I568">
            <v>0</v>
          </cell>
          <cell r="J568">
            <v>1</v>
          </cell>
          <cell r="K568">
            <v>0.92535999999999996</v>
          </cell>
          <cell r="L568">
            <v>0</v>
          </cell>
          <cell r="M568">
            <v>0.92535999999999996</v>
          </cell>
          <cell r="N568">
            <v>0.92535999999999996</v>
          </cell>
          <cell r="O568">
            <v>0</v>
          </cell>
          <cell r="P568">
            <v>0.38252327654137752</v>
          </cell>
          <cell r="Q568">
            <v>0</v>
          </cell>
          <cell r="R568">
            <v>0.38252327654137752</v>
          </cell>
          <cell r="S568">
            <v>0</v>
          </cell>
          <cell r="T568" t="str">
            <v xml:space="preserve"> </v>
          </cell>
        </row>
        <row r="569">
          <cell r="B569">
            <v>3</v>
          </cell>
          <cell r="C569" t="str">
            <v>Commercial Motor</v>
          </cell>
          <cell r="D569">
            <v>0</v>
          </cell>
          <cell r="E569">
            <v>0</v>
          </cell>
          <cell r="F569">
            <v>0</v>
          </cell>
          <cell r="G569">
            <v>0</v>
          </cell>
          <cell r="H569">
            <v>0</v>
          </cell>
          <cell r="I569">
            <v>0</v>
          </cell>
          <cell r="J569">
            <v>1</v>
          </cell>
          <cell r="K569">
            <v>0.91293999999999997</v>
          </cell>
          <cell r="L569">
            <v>0</v>
          </cell>
          <cell r="M569">
            <v>0.91293999999999997</v>
          </cell>
          <cell r="N569">
            <v>0.91293999999999997</v>
          </cell>
          <cell r="O569">
            <v>0</v>
          </cell>
          <cell r="P569">
            <v>0.38693700665531644</v>
          </cell>
          <cell r="Q569">
            <v>0</v>
          </cell>
          <cell r="R569">
            <v>0.38693700665531644</v>
          </cell>
          <cell r="S569">
            <v>0</v>
          </cell>
          <cell r="T569" t="str">
            <v xml:space="preserve"> </v>
          </cell>
        </row>
        <row r="570">
          <cell r="B570">
            <v>4</v>
          </cell>
          <cell r="C570" t="str">
            <v>Occupational Accident</v>
          </cell>
          <cell r="D570">
            <v>0</v>
          </cell>
          <cell r="E570">
            <v>0</v>
          </cell>
          <cell r="F570">
            <v>0</v>
          </cell>
          <cell r="G570">
            <v>0</v>
          </cell>
          <cell r="H570">
            <v>0</v>
          </cell>
          <cell r="I570">
            <v>0</v>
          </cell>
          <cell r="J570">
            <v>1</v>
          </cell>
          <cell r="K570">
            <v>0.78388999999999998</v>
          </cell>
          <cell r="L570">
            <v>0</v>
          </cell>
          <cell r="M570">
            <v>0.78388999999999998</v>
          </cell>
          <cell r="N570">
            <v>0.78388999999999998</v>
          </cell>
          <cell r="O570">
            <v>0</v>
          </cell>
          <cell r="P570">
            <v>0.38059377703801622</v>
          </cell>
          <cell r="Q570">
            <v>0</v>
          </cell>
          <cell r="R570">
            <v>0.38059377703801622</v>
          </cell>
          <cell r="S570">
            <v>0</v>
          </cell>
          <cell r="T570" t="str">
            <v xml:space="preserve"> </v>
          </cell>
        </row>
        <row r="571">
          <cell r="B571">
            <v>5</v>
          </cell>
          <cell r="C571" t="str">
            <v>Comm'l Multi Peril</v>
          </cell>
          <cell r="D571">
            <v>0</v>
          </cell>
          <cell r="E571">
            <v>0</v>
          </cell>
          <cell r="F571">
            <v>0</v>
          </cell>
          <cell r="G571">
            <v>0</v>
          </cell>
          <cell r="H571">
            <v>0</v>
          </cell>
          <cell r="I571">
            <v>0</v>
          </cell>
          <cell r="J571">
            <v>1</v>
          </cell>
          <cell r="K571">
            <v>0.86258999999999997</v>
          </cell>
          <cell r="L571">
            <v>0</v>
          </cell>
          <cell r="M571">
            <v>0.86258999999999997</v>
          </cell>
          <cell r="N571">
            <v>0.86258999999999997</v>
          </cell>
          <cell r="O571">
            <v>0</v>
          </cell>
          <cell r="P571">
            <v>0.40730211226875418</v>
          </cell>
          <cell r="Q571">
            <v>0</v>
          </cell>
          <cell r="R571">
            <v>0.40730211226875418</v>
          </cell>
          <cell r="S571">
            <v>0</v>
          </cell>
          <cell r="T571" t="str">
            <v xml:space="preserve"> </v>
          </cell>
        </row>
        <row r="572">
          <cell r="B572">
            <v>6</v>
          </cell>
          <cell r="C572" t="str">
            <v>Med Mal (Occ)</v>
          </cell>
          <cell r="D572">
            <v>0</v>
          </cell>
          <cell r="E572">
            <v>0</v>
          </cell>
          <cell r="F572">
            <v>0</v>
          </cell>
          <cell r="G572">
            <v>0</v>
          </cell>
          <cell r="H572">
            <v>0</v>
          </cell>
          <cell r="I572">
            <v>0</v>
          </cell>
          <cell r="J572">
            <v>1</v>
          </cell>
          <cell r="K572">
            <v>0.87587000000000004</v>
          </cell>
          <cell r="L572">
            <v>0</v>
          </cell>
          <cell r="M572">
            <v>0.87587000000000004</v>
          </cell>
          <cell r="N572">
            <v>0.87587000000000004</v>
          </cell>
          <cell r="O572">
            <v>0</v>
          </cell>
          <cell r="P572">
            <v>0.50051553099692692</v>
          </cell>
          <cell r="Q572">
            <v>0</v>
          </cell>
          <cell r="R572">
            <v>0.50051553099692692</v>
          </cell>
          <cell r="S572">
            <v>0</v>
          </cell>
          <cell r="T572" t="str">
            <v xml:space="preserve"> </v>
          </cell>
        </row>
        <row r="573">
          <cell r="B573">
            <v>7</v>
          </cell>
          <cell r="C573" t="str">
            <v>Med Mal (C/M)</v>
          </cell>
          <cell r="D573">
            <v>0</v>
          </cell>
          <cell r="E573">
            <v>0</v>
          </cell>
          <cell r="F573">
            <v>0</v>
          </cell>
          <cell r="G573">
            <v>0</v>
          </cell>
          <cell r="H573">
            <v>0</v>
          </cell>
          <cell r="I573">
            <v>0</v>
          </cell>
          <cell r="J573">
            <v>1</v>
          </cell>
          <cell r="K573">
            <v>0.89036999999999999</v>
          </cell>
          <cell r="L573">
            <v>0</v>
          </cell>
          <cell r="M573">
            <v>0.89036999999999999</v>
          </cell>
          <cell r="N573">
            <v>0.89036999999999999</v>
          </cell>
          <cell r="O573">
            <v>0</v>
          </cell>
          <cell r="P573">
            <v>0.4393171254601847</v>
          </cell>
          <cell r="Q573">
            <v>0</v>
          </cell>
          <cell r="R573">
            <v>0.4393171254601847</v>
          </cell>
          <cell r="S573">
            <v>0</v>
          </cell>
          <cell r="T573" t="str">
            <v xml:space="preserve"> </v>
          </cell>
        </row>
        <row r="574">
          <cell r="B574">
            <v>8</v>
          </cell>
          <cell r="C574" t="str">
            <v>Special Liab (Ocean, Air, B&amp;M)</v>
          </cell>
          <cell r="D574">
            <v>0</v>
          </cell>
          <cell r="E574">
            <v>0</v>
          </cell>
          <cell r="F574">
            <v>0</v>
          </cell>
          <cell r="G574">
            <v>0</v>
          </cell>
          <cell r="H574">
            <v>0</v>
          </cell>
          <cell r="I574">
            <v>0</v>
          </cell>
          <cell r="J574">
            <v>1</v>
          </cell>
          <cell r="K574">
            <v>0.89819000000000004</v>
          </cell>
          <cell r="L574">
            <v>0</v>
          </cell>
          <cell r="M574">
            <v>0.89819000000000004</v>
          </cell>
          <cell r="N574">
            <v>0.89819000000000004</v>
          </cell>
          <cell r="O574">
            <v>0</v>
          </cell>
          <cell r="P574">
            <v>0.45522000782978411</v>
          </cell>
          <cell r="Q574">
            <v>0</v>
          </cell>
          <cell r="R574">
            <v>0.45522000782978411</v>
          </cell>
          <cell r="S574">
            <v>0</v>
          </cell>
          <cell r="T574" t="str">
            <v xml:space="preserve"> </v>
          </cell>
        </row>
        <row r="575">
          <cell r="B575">
            <v>9</v>
          </cell>
          <cell r="C575" t="str">
            <v>Other Liab (Occ)</v>
          </cell>
          <cell r="D575">
            <v>0</v>
          </cell>
          <cell r="E575">
            <v>0</v>
          </cell>
          <cell r="F575">
            <v>0</v>
          </cell>
          <cell r="G575">
            <v>0</v>
          </cell>
          <cell r="H575">
            <v>0</v>
          </cell>
          <cell r="I575">
            <v>0</v>
          </cell>
          <cell r="J575">
            <v>1</v>
          </cell>
          <cell r="K575">
            <v>0.80081999999999998</v>
          </cell>
          <cell r="L575">
            <v>0</v>
          </cell>
          <cell r="M575">
            <v>0.80081999999999998</v>
          </cell>
          <cell r="N575">
            <v>0.80081999999999998</v>
          </cell>
          <cell r="O575">
            <v>0</v>
          </cell>
          <cell r="P575">
            <v>0.46865041178749506</v>
          </cell>
          <cell r="Q575">
            <v>0</v>
          </cell>
          <cell r="R575">
            <v>0.46865041178749506</v>
          </cell>
          <cell r="S575">
            <v>0</v>
          </cell>
          <cell r="T575" t="str">
            <v xml:space="preserve"> </v>
          </cell>
        </row>
        <row r="576">
          <cell r="B576">
            <v>10</v>
          </cell>
          <cell r="C576" t="str">
            <v>Other Liab (C/M)</v>
          </cell>
          <cell r="D576">
            <v>0</v>
          </cell>
          <cell r="E576">
            <v>0</v>
          </cell>
          <cell r="F576">
            <v>0</v>
          </cell>
          <cell r="G576">
            <v>0</v>
          </cell>
          <cell r="H576">
            <v>0</v>
          </cell>
          <cell r="I576">
            <v>0</v>
          </cell>
          <cell r="J576">
            <v>1</v>
          </cell>
          <cell r="K576">
            <v>0.86785000000000001</v>
          </cell>
          <cell r="L576">
            <v>0</v>
          </cell>
          <cell r="M576">
            <v>0.86785000000000001</v>
          </cell>
          <cell r="N576">
            <v>0.86785000000000001</v>
          </cell>
          <cell r="O576">
            <v>0</v>
          </cell>
          <cell r="P576">
            <v>0.42749414333023639</v>
          </cell>
          <cell r="Q576">
            <v>0</v>
          </cell>
          <cell r="R576">
            <v>0.42749414333023639</v>
          </cell>
          <cell r="S576">
            <v>0</v>
          </cell>
          <cell r="T576" t="str">
            <v xml:space="preserve"> </v>
          </cell>
        </row>
        <row r="577">
          <cell r="B577">
            <v>11</v>
          </cell>
          <cell r="C577" t="str">
            <v>Prod Liab (Occ)</v>
          </cell>
          <cell r="D577">
            <v>0</v>
          </cell>
          <cell r="E577">
            <v>0</v>
          </cell>
          <cell r="F577">
            <v>0</v>
          </cell>
          <cell r="G577">
            <v>0</v>
          </cell>
          <cell r="H577">
            <v>0</v>
          </cell>
          <cell r="I577">
            <v>0</v>
          </cell>
          <cell r="J577">
            <v>1</v>
          </cell>
          <cell r="K577">
            <v>0.83508000000000004</v>
          </cell>
          <cell r="L577">
            <v>0</v>
          </cell>
          <cell r="M577">
            <v>0.83508000000000004</v>
          </cell>
          <cell r="N577">
            <v>0.83508000000000004</v>
          </cell>
          <cell r="O577">
            <v>0</v>
          </cell>
          <cell r="P577">
            <v>0.49477191014942112</v>
          </cell>
          <cell r="Q577">
            <v>0</v>
          </cell>
          <cell r="R577">
            <v>0.49477191014942112</v>
          </cell>
          <cell r="S577">
            <v>0</v>
          </cell>
          <cell r="T577" t="str">
            <v xml:space="preserve"> </v>
          </cell>
        </row>
        <row r="578">
          <cell r="B578">
            <v>12</v>
          </cell>
          <cell r="C578" t="str">
            <v>Prod Liab (C/M)</v>
          </cell>
          <cell r="D578">
            <v>0</v>
          </cell>
          <cell r="E578">
            <v>0</v>
          </cell>
          <cell r="F578">
            <v>0</v>
          </cell>
          <cell r="G578">
            <v>0</v>
          </cell>
          <cell r="H578">
            <v>0</v>
          </cell>
          <cell r="I578">
            <v>0</v>
          </cell>
          <cell r="J578">
            <v>1</v>
          </cell>
          <cell r="K578">
            <v>0.87821000000000005</v>
          </cell>
          <cell r="L578">
            <v>0</v>
          </cell>
          <cell r="M578">
            <v>0.87821000000000005</v>
          </cell>
          <cell r="N578">
            <v>0.87821000000000005</v>
          </cell>
          <cell r="O578">
            <v>0</v>
          </cell>
          <cell r="P578">
            <v>0.42993000739479614</v>
          </cell>
          <cell r="Q578">
            <v>0</v>
          </cell>
          <cell r="R578">
            <v>0.42993000739479614</v>
          </cell>
          <cell r="S578">
            <v>0</v>
          </cell>
          <cell r="T578" t="str">
            <v xml:space="preserve"> </v>
          </cell>
        </row>
        <row r="579">
          <cell r="B579">
            <v>13</v>
          </cell>
          <cell r="C579" t="str">
            <v>Commercial Property</v>
          </cell>
          <cell r="D579">
            <v>0</v>
          </cell>
          <cell r="E579">
            <v>0</v>
          </cell>
          <cell r="F579">
            <v>0</v>
          </cell>
          <cell r="G579">
            <v>0</v>
          </cell>
          <cell r="H579">
            <v>0</v>
          </cell>
          <cell r="I579">
            <v>0</v>
          </cell>
          <cell r="J579">
            <v>1</v>
          </cell>
          <cell r="K579">
            <v>0.96499999999999997</v>
          </cell>
          <cell r="L579">
            <v>0</v>
          </cell>
          <cell r="M579">
            <v>0.96499999999999997</v>
          </cell>
          <cell r="N579">
            <v>0.96499999999999997</v>
          </cell>
          <cell r="O579">
            <v>0</v>
          </cell>
          <cell r="P579">
            <v>0.44712720769058789</v>
          </cell>
          <cell r="Q579">
            <v>0</v>
          </cell>
          <cell r="R579">
            <v>0.44712720769058789</v>
          </cell>
          <cell r="S579">
            <v>0</v>
          </cell>
          <cell r="T579" t="str">
            <v xml:space="preserve"> </v>
          </cell>
        </row>
        <row r="580">
          <cell r="B580">
            <v>14</v>
          </cell>
          <cell r="C580" t="str">
            <v>Motor Phys Damage</v>
          </cell>
          <cell r="D580">
            <v>0</v>
          </cell>
          <cell r="E580">
            <v>0</v>
          </cell>
          <cell r="F580">
            <v>0</v>
          </cell>
          <cell r="G580">
            <v>0</v>
          </cell>
          <cell r="H580">
            <v>0</v>
          </cell>
          <cell r="I580">
            <v>0</v>
          </cell>
          <cell r="J580">
            <v>1</v>
          </cell>
          <cell r="K580">
            <v>0.97499999999999998</v>
          </cell>
          <cell r="L580">
            <v>0</v>
          </cell>
          <cell r="M580">
            <v>0.97499999999999998</v>
          </cell>
          <cell r="N580">
            <v>0.97499999999999998</v>
          </cell>
          <cell r="O580">
            <v>0</v>
          </cell>
          <cell r="P580">
            <v>0.44712720769058789</v>
          </cell>
          <cell r="Q580">
            <v>0</v>
          </cell>
          <cell r="R580">
            <v>0.44712720769058789</v>
          </cell>
          <cell r="S580">
            <v>0</v>
          </cell>
          <cell r="T580" t="str">
            <v xml:space="preserve"> </v>
          </cell>
        </row>
        <row r="581">
          <cell r="B581">
            <v>15</v>
          </cell>
          <cell r="C581" t="str">
            <v>Fid &amp; Sur /Fin. Guar</v>
          </cell>
          <cell r="D581">
            <v>0</v>
          </cell>
          <cell r="E581">
            <v>0</v>
          </cell>
          <cell r="F581">
            <v>0</v>
          </cell>
          <cell r="G581">
            <v>0</v>
          </cell>
          <cell r="H581">
            <v>0</v>
          </cell>
          <cell r="I581">
            <v>0</v>
          </cell>
          <cell r="J581">
            <v>1</v>
          </cell>
          <cell r="K581">
            <v>0.94599999999999995</v>
          </cell>
          <cell r="L581">
            <v>0</v>
          </cell>
          <cell r="M581">
            <v>0.94599999999999995</v>
          </cell>
          <cell r="N581">
            <v>0.94599999999999995</v>
          </cell>
          <cell r="O581">
            <v>0</v>
          </cell>
          <cell r="P581">
            <v>0.44712720769058789</v>
          </cell>
          <cell r="Q581">
            <v>0</v>
          </cell>
          <cell r="R581">
            <v>0.44712720769058789</v>
          </cell>
          <cell r="S581">
            <v>0</v>
          </cell>
          <cell r="T581" t="str">
            <v xml:space="preserve"> </v>
          </cell>
        </row>
        <row r="582">
          <cell r="B582">
            <v>16</v>
          </cell>
          <cell r="C582" t="str">
            <v>X/S Property (Reinsurance)</v>
          </cell>
          <cell r="D582">
            <v>0</v>
          </cell>
          <cell r="E582">
            <v>0</v>
          </cell>
          <cell r="F582">
            <v>0</v>
          </cell>
          <cell r="G582">
            <v>0</v>
          </cell>
          <cell r="H582">
            <v>0</v>
          </cell>
          <cell r="I582">
            <v>0</v>
          </cell>
          <cell r="J582">
            <v>1</v>
          </cell>
          <cell r="K582">
            <v>0.88966000000000001</v>
          </cell>
          <cell r="L582">
            <v>0</v>
          </cell>
          <cell r="M582">
            <v>0.88966000000000001</v>
          </cell>
          <cell r="N582">
            <v>0.88966000000000001</v>
          </cell>
          <cell r="O582">
            <v>0</v>
          </cell>
          <cell r="P582">
            <v>0.48444761667920849</v>
          </cell>
          <cell r="Q582">
            <v>0</v>
          </cell>
          <cell r="R582">
            <v>0.48444761667920849</v>
          </cell>
          <cell r="S582">
            <v>0</v>
          </cell>
          <cell r="T582" t="str">
            <v xml:space="preserve"> </v>
          </cell>
        </row>
        <row r="583">
          <cell r="B583">
            <v>17</v>
          </cell>
          <cell r="C583" t="str">
            <v>X/S Casualty (Reinsurance)</v>
          </cell>
          <cell r="D583">
            <v>0</v>
          </cell>
          <cell r="E583">
            <v>0</v>
          </cell>
          <cell r="F583">
            <v>0</v>
          </cell>
          <cell r="G583">
            <v>0</v>
          </cell>
          <cell r="H583">
            <v>0</v>
          </cell>
          <cell r="I583">
            <v>0</v>
          </cell>
          <cell r="J583">
            <v>1</v>
          </cell>
          <cell r="K583">
            <v>0.79842999999999997</v>
          </cell>
          <cell r="L583">
            <v>0</v>
          </cell>
          <cell r="M583">
            <v>0.79842999999999997</v>
          </cell>
          <cell r="N583">
            <v>0.79842999999999997</v>
          </cell>
          <cell r="O583">
            <v>0</v>
          </cell>
          <cell r="P583">
            <v>0.54775111649935904</v>
          </cell>
          <cell r="Q583">
            <v>0</v>
          </cell>
          <cell r="R583">
            <v>0.54775111649935904</v>
          </cell>
          <cell r="S583">
            <v>0</v>
          </cell>
          <cell r="T583" t="str">
            <v xml:space="preserve"> </v>
          </cell>
        </row>
        <row r="584">
          <cell r="B584">
            <v>18</v>
          </cell>
          <cell r="C584" t="str">
            <v>Other P/C</v>
          </cell>
          <cell r="D584">
            <v>0</v>
          </cell>
          <cell r="E584">
            <v>0</v>
          </cell>
          <cell r="F584">
            <v>0</v>
          </cell>
          <cell r="G584">
            <v>0</v>
          </cell>
          <cell r="H584">
            <v>0</v>
          </cell>
          <cell r="I584">
            <v>0</v>
          </cell>
          <cell r="J584">
            <v>1</v>
          </cell>
          <cell r="K584">
            <v>0.9</v>
          </cell>
          <cell r="L584">
            <v>0</v>
          </cell>
          <cell r="M584">
            <v>0.9</v>
          </cell>
          <cell r="N584">
            <v>0.9</v>
          </cell>
          <cell r="O584">
            <v>0</v>
          </cell>
          <cell r="P584">
            <v>0.33534540576794092</v>
          </cell>
          <cell r="Q584">
            <v>0</v>
          </cell>
          <cell r="R584">
            <v>0.33534540576794092</v>
          </cell>
          <cell r="S584">
            <v>0</v>
          </cell>
          <cell r="T584" t="str">
            <v xml:space="preserve"> </v>
          </cell>
        </row>
        <row r="585">
          <cell r="B585">
            <v>19</v>
          </cell>
          <cell r="C585" t="str">
            <v>Other P/C</v>
          </cell>
          <cell r="D585">
            <v>0</v>
          </cell>
          <cell r="E585">
            <v>0</v>
          </cell>
          <cell r="F585">
            <v>0</v>
          </cell>
          <cell r="G585">
            <v>0</v>
          </cell>
          <cell r="H585">
            <v>0</v>
          </cell>
          <cell r="I585">
            <v>0</v>
          </cell>
          <cell r="J585">
            <v>1</v>
          </cell>
          <cell r="K585">
            <v>0.9</v>
          </cell>
          <cell r="L585">
            <v>0</v>
          </cell>
          <cell r="M585">
            <v>0.9</v>
          </cell>
          <cell r="N585">
            <v>0.9</v>
          </cell>
          <cell r="O585">
            <v>0</v>
          </cell>
          <cell r="P585">
            <v>0.33534540576794092</v>
          </cell>
          <cell r="Q585">
            <v>0</v>
          </cell>
          <cell r="R585">
            <v>0.33534540576794092</v>
          </cell>
          <cell r="S585">
            <v>0</v>
          </cell>
          <cell r="T585" t="str">
            <v xml:space="preserve"> </v>
          </cell>
        </row>
        <row r="586">
          <cell r="B586">
            <v>20</v>
          </cell>
          <cell r="C586" t="str">
            <v>Sub-Total</v>
          </cell>
          <cell r="D586">
            <v>0</v>
          </cell>
          <cell r="E586">
            <v>0</v>
          </cell>
          <cell r="F586">
            <v>0</v>
          </cell>
          <cell r="G586">
            <v>0</v>
          </cell>
          <cell r="H586">
            <v>0</v>
          </cell>
          <cell r="I586">
            <v>0</v>
          </cell>
          <cell r="J586">
            <v>1</v>
          </cell>
          <cell r="K586">
            <v>1</v>
          </cell>
          <cell r="M586">
            <v>1</v>
          </cell>
          <cell r="N586">
            <v>1</v>
          </cell>
          <cell r="O586">
            <v>0</v>
          </cell>
          <cell r="P586">
            <v>1</v>
          </cell>
          <cell r="R586">
            <v>0</v>
          </cell>
          <cell r="S586">
            <v>0</v>
          </cell>
        </row>
        <row r="588">
          <cell r="B588">
            <v>21</v>
          </cell>
          <cell r="F588" t="str">
            <v>Percent of net pml added to reserves for stress:</v>
          </cell>
          <cell r="G588">
            <v>0.4</v>
          </cell>
        </row>
        <row r="592">
          <cell r="D592" t="str">
            <v>(1)</v>
          </cell>
          <cell r="E592" t="str">
            <v>(2)</v>
          </cell>
          <cell r="F592" t="str">
            <v>(3)</v>
          </cell>
          <cell r="G592" t="str">
            <v>(4)</v>
          </cell>
          <cell r="H592" t="str">
            <v>(5)</v>
          </cell>
          <cell r="I592" t="str">
            <v>(6)</v>
          </cell>
          <cell r="J592" t="str">
            <v>(7)</v>
          </cell>
          <cell r="K592" t="str">
            <v>(8)</v>
          </cell>
          <cell r="L592" t="str">
            <v>(9)</v>
          </cell>
          <cell r="M592" t="str">
            <v>(10)</v>
          </cell>
          <cell r="N592" t="str">
            <v>(11)</v>
          </cell>
          <cell r="O592" t="str">
            <v>(12)</v>
          </cell>
          <cell r="P592" t="str">
            <v>(13)</v>
          </cell>
          <cell r="Q592" t="str">
            <v>(14)</v>
          </cell>
          <cell r="R592" t="str">
            <v>(15)</v>
          </cell>
          <cell r="S592" t="str">
            <v>(16)</v>
          </cell>
          <cell r="T592" t="str">
            <v>(17)</v>
          </cell>
        </row>
        <row r="594">
          <cell r="E594" t="str">
            <v>&lt;---------------------------- Carried Reserve ----------------------------&gt;</v>
          </cell>
          <cell r="L594" t="str">
            <v>Adjust-</v>
          </cell>
          <cell r="M594" t="str">
            <v>Final</v>
          </cell>
          <cell r="N594" t="str">
            <v>Total</v>
          </cell>
          <cell r="R594" t="str">
            <v>Final</v>
          </cell>
          <cell r="S594" t="str">
            <v>Adjusted</v>
          </cell>
        </row>
        <row r="595">
          <cell r="C595" t="str">
            <v>Health Business</v>
          </cell>
          <cell r="D595" t="str">
            <v>%</v>
          </cell>
          <cell r="E595" t="str">
            <v>Baseline</v>
          </cell>
          <cell r="F595" t="str">
            <v>Allocated Adjustment</v>
          </cell>
          <cell r="G595" t="str">
            <v>Stress Test Adjustment</v>
          </cell>
          <cell r="H595" t="str">
            <v>Manual Adjustment</v>
          </cell>
          <cell r="I595" t="str">
            <v>Total</v>
          </cell>
          <cell r="J595" t="str">
            <v>Deficiency Factor</v>
          </cell>
          <cell r="K595" t="str">
            <v>Base Discount Factor</v>
          </cell>
          <cell r="L595" t="str">
            <v>ment to Discount Factor</v>
          </cell>
          <cell r="M595" t="str">
            <v>Discount Factor (8)+(9)</v>
          </cell>
          <cell r="N595" t="str">
            <v>Adj. Factor  (7)*(10)</v>
          </cell>
          <cell r="O595" t="str">
            <v>Adjusted Reserves (6)*(11)</v>
          </cell>
          <cell r="P595" t="str">
            <v>Base Capital Factor</v>
          </cell>
          <cell r="Q595" t="str">
            <v>Adjust- ment</v>
          </cell>
          <cell r="R595" t="str">
            <v>Capital Factor (13)+(14)</v>
          </cell>
          <cell r="S595" t="str">
            <v>Required Capital    (12)*(15)</v>
          </cell>
          <cell r="T595" t="str">
            <v>Explanation of Adjustments</v>
          </cell>
        </row>
        <row r="596">
          <cell r="B596">
            <v>22</v>
          </cell>
          <cell r="C596" t="str">
            <v>Medical</v>
          </cell>
          <cell r="D596">
            <v>0</v>
          </cell>
          <cell r="E596">
            <v>0</v>
          </cell>
          <cell r="F596">
            <v>0</v>
          </cell>
          <cell r="G596">
            <v>0</v>
          </cell>
          <cell r="H596">
            <v>0</v>
          </cell>
          <cell r="I596">
            <v>0</v>
          </cell>
          <cell r="J596">
            <v>1</v>
          </cell>
          <cell r="K596">
            <v>0.95</v>
          </cell>
          <cell r="L596">
            <v>0</v>
          </cell>
          <cell r="M596">
            <v>0.95</v>
          </cell>
          <cell r="N596">
            <v>0.95</v>
          </cell>
          <cell r="O596">
            <v>0</v>
          </cell>
          <cell r="P596">
            <v>0.38229376257545261</v>
          </cell>
          <cell r="Q596">
            <v>0</v>
          </cell>
          <cell r="R596">
            <v>0.38229376257545261</v>
          </cell>
          <cell r="S596">
            <v>0</v>
          </cell>
          <cell r="T596" t="str">
            <v xml:space="preserve"> </v>
          </cell>
        </row>
        <row r="597">
          <cell r="B597">
            <v>23</v>
          </cell>
          <cell r="C597" t="str">
            <v>Disability and Long Term Care</v>
          </cell>
          <cell r="D597">
            <v>0</v>
          </cell>
          <cell r="E597">
            <v>0</v>
          </cell>
          <cell r="F597">
            <v>0</v>
          </cell>
          <cell r="G597">
            <v>0</v>
          </cell>
          <cell r="H597">
            <v>0</v>
          </cell>
          <cell r="I597">
            <v>0</v>
          </cell>
          <cell r="J597">
            <v>1</v>
          </cell>
          <cell r="K597">
            <v>0.95</v>
          </cell>
          <cell r="L597">
            <v>0</v>
          </cell>
          <cell r="M597">
            <v>0.95</v>
          </cell>
          <cell r="N597">
            <v>0.95</v>
          </cell>
          <cell r="O597">
            <v>0</v>
          </cell>
          <cell r="P597">
            <v>0.38229376257545261</v>
          </cell>
          <cell r="Q597">
            <v>0</v>
          </cell>
          <cell r="R597">
            <v>0.38229376257545261</v>
          </cell>
          <cell r="S597">
            <v>0</v>
          </cell>
          <cell r="T597" t="str">
            <v xml:space="preserve"> </v>
          </cell>
        </row>
        <row r="598">
          <cell r="B598">
            <v>24</v>
          </cell>
          <cell r="C598" t="str">
            <v>Critical Illness - Guaranteed</v>
          </cell>
          <cell r="D598">
            <v>0</v>
          </cell>
          <cell r="E598">
            <v>0</v>
          </cell>
          <cell r="F598">
            <v>0</v>
          </cell>
          <cell r="G598">
            <v>0</v>
          </cell>
          <cell r="H598">
            <v>0</v>
          </cell>
          <cell r="I598">
            <v>0</v>
          </cell>
          <cell r="J598">
            <v>1</v>
          </cell>
          <cell r="K598">
            <v>0.95</v>
          </cell>
          <cell r="L598">
            <v>0</v>
          </cell>
          <cell r="M598">
            <v>0.95</v>
          </cell>
          <cell r="N598">
            <v>0.95</v>
          </cell>
          <cell r="O598">
            <v>0</v>
          </cell>
          <cell r="P598">
            <v>0.38229376257545261</v>
          </cell>
          <cell r="Q598">
            <v>0</v>
          </cell>
          <cell r="R598">
            <v>0.38229376257545261</v>
          </cell>
          <cell r="S598">
            <v>0</v>
          </cell>
          <cell r="T598" t="str">
            <v xml:space="preserve"> </v>
          </cell>
        </row>
        <row r="599">
          <cell r="B599">
            <v>25</v>
          </cell>
          <cell r="C599" t="str">
            <v>Critical Illness - NonGuaranteed</v>
          </cell>
          <cell r="D599">
            <v>0</v>
          </cell>
          <cell r="E599">
            <v>0</v>
          </cell>
          <cell r="F599">
            <v>0</v>
          </cell>
          <cell r="G599">
            <v>0</v>
          </cell>
          <cell r="H599">
            <v>0</v>
          </cell>
          <cell r="I599">
            <v>0</v>
          </cell>
          <cell r="J599">
            <v>1</v>
          </cell>
          <cell r="K599">
            <v>0.95</v>
          </cell>
          <cell r="L599">
            <v>0</v>
          </cell>
          <cell r="M599">
            <v>0.95</v>
          </cell>
          <cell r="N599">
            <v>0.95</v>
          </cell>
          <cell r="O599">
            <v>0</v>
          </cell>
          <cell r="P599">
            <v>0.38229376257545261</v>
          </cell>
          <cell r="Q599">
            <v>0</v>
          </cell>
          <cell r="R599">
            <v>0.38229376257545261</v>
          </cell>
          <cell r="S599">
            <v>0</v>
          </cell>
          <cell r="T599" t="str">
            <v xml:space="preserve"> </v>
          </cell>
        </row>
        <row r="600">
          <cell r="B600">
            <v>26</v>
          </cell>
          <cell r="C600" t="str">
            <v>Health Reinsurance</v>
          </cell>
          <cell r="D600">
            <v>0</v>
          </cell>
          <cell r="E600">
            <v>0</v>
          </cell>
          <cell r="F600">
            <v>0</v>
          </cell>
          <cell r="G600">
            <v>0</v>
          </cell>
          <cell r="H600">
            <v>0</v>
          </cell>
          <cell r="I600">
            <v>0</v>
          </cell>
          <cell r="J600">
            <v>1</v>
          </cell>
          <cell r="K600">
            <v>0.79842999999999997</v>
          </cell>
          <cell r="L600">
            <v>0</v>
          </cell>
          <cell r="M600">
            <v>0.79842999999999997</v>
          </cell>
          <cell r="N600">
            <v>0.79842999999999997</v>
          </cell>
          <cell r="O600">
            <v>0</v>
          </cell>
          <cell r="P600">
            <v>0.54775111649935904</v>
          </cell>
          <cell r="Q600">
            <v>0</v>
          </cell>
          <cell r="R600">
            <v>0.54775111649935904</v>
          </cell>
          <cell r="S600">
            <v>0</v>
          </cell>
          <cell r="T600" t="str">
            <v xml:space="preserve"> </v>
          </cell>
        </row>
        <row r="601">
          <cell r="B601">
            <v>27</v>
          </cell>
          <cell r="C601" t="str">
            <v>Other Health</v>
          </cell>
          <cell r="D601">
            <v>0</v>
          </cell>
          <cell r="E601">
            <v>0</v>
          </cell>
          <cell r="F601">
            <v>0</v>
          </cell>
          <cell r="G601">
            <v>0</v>
          </cell>
          <cell r="H601">
            <v>0</v>
          </cell>
          <cell r="I601">
            <v>0</v>
          </cell>
          <cell r="J601">
            <v>1</v>
          </cell>
          <cell r="K601">
            <v>0.95</v>
          </cell>
          <cell r="L601">
            <v>0</v>
          </cell>
          <cell r="M601">
            <v>0.95</v>
          </cell>
          <cell r="N601">
            <v>0.95</v>
          </cell>
          <cell r="O601">
            <v>0</v>
          </cell>
          <cell r="P601">
            <v>0.38229376257545261</v>
          </cell>
          <cell r="Q601">
            <v>0</v>
          </cell>
          <cell r="R601">
            <v>0.38229376257545261</v>
          </cell>
          <cell r="S601">
            <v>0</v>
          </cell>
          <cell r="T601" t="str">
            <v xml:space="preserve"> </v>
          </cell>
        </row>
        <row r="602">
          <cell r="B602">
            <v>28</v>
          </cell>
          <cell r="C602" t="str">
            <v>Other Health</v>
          </cell>
          <cell r="D602">
            <v>0</v>
          </cell>
          <cell r="E602">
            <v>0</v>
          </cell>
          <cell r="F602">
            <v>0</v>
          </cell>
          <cell r="G602">
            <v>0</v>
          </cell>
          <cell r="H602">
            <v>0</v>
          </cell>
          <cell r="I602">
            <v>0</v>
          </cell>
          <cell r="J602">
            <v>1</v>
          </cell>
          <cell r="K602">
            <v>0.95</v>
          </cell>
          <cell r="L602">
            <v>0</v>
          </cell>
          <cell r="M602">
            <v>0.95</v>
          </cell>
          <cell r="N602">
            <v>0.95</v>
          </cell>
          <cell r="O602">
            <v>0</v>
          </cell>
          <cell r="P602">
            <v>0.38229376257545261</v>
          </cell>
          <cell r="Q602">
            <v>0</v>
          </cell>
          <cell r="R602">
            <v>0.38229376257545261</v>
          </cell>
          <cell r="S602">
            <v>0</v>
          </cell>
          <cell r="T602" t="str">
            <v xml:space="preserve"> </v>
          </cell>
        </row>
        <row r="603">
          <cell r="B603">
            <v>29</v>
          </cell>
          <cell r="C603" t="str">
            <v>Sub-Total</v>
          </cell>
          <cell r="D603">
            <v>0</v>
          </cell>
          <cell r="E603">
            <v>0</v>
          </cell>
          <cell r="F603">
            <v>0</v>
          </cell>
          <cell r="G603">
            <v>0</v>
          </cell>
          <cell r="H603">
            <v>0</v>
          </cell>
          <cell r="I603">
            <v>0</v>
          </cell>
          <cell r="J603">
            <v>1</v>
          </cell>
          <cell r="K603">
            <v>1</v>
          </cell>
          <cell r="M603">
            <v>1</v>
          </cell>
          <cell r="N603">
            <v>1</v>
          </cell>
          <cell r="O603">
            <v>0</v>
          </cell>
          <cell r="P603">
            <v>1</v>
          </cell>
          <cell r="R603">
            <v>0</v>
          </cell>
          <cell r="S603">
            <v>0</v>
          </cell>
        </row>
        <row r="608">
          <cell r="B608">
            <v>30</v>
          </cell>
          <cell r="C608" t="str">
            <v>Totals</v>
          </cell>
          <cell r="D608">
            <v>0</v>
          </cell>
          <cell r="E608">
            <v>0</v>
          </cell>
          <cell r="F608">
            <v>0</v>
          </cell>
          <cell r="G608">
            <v>0</v>
          </cell>
          <cell r="H608">
            <v>0</v>
          </cell>
          <cell r="I608">
            <v>0</v>
          </cell>
          <cell r="J608">
            <v>0</v>
          </cell>
          <cell r="K608">
            <v>1</v>
          </cell>
          <cell r="M608">
            <v>1</v>
          </cell>
          <cell r="N608">
            <v>1</v>
          </cell>
          <cell r="O608">
            <v>0</v>
          </cell>
          <cell r="P608">
            <v>0</v>
          </cell>
          <cell r="R608">
            <v>0</v>
          </cell>
          <cell r="S608">
            <v>0</v>
          </cell>
        </row>
        <row r="610">
          <cell r="B610">
            <v>31</v>
          </cell>
          <cell r="O610" t="str">
            <v xml:space="preserve">Growth Factor </v>
          </cell>
          <cell r="S610">
            <v>1.5</v>
          </cell>
          <cell r="T610" t="str">
            <v xml:space="preserve"> </v>
          </cell>
        </row>
        <row r="611">
          <cell r="B611">
            <v>32</v>
          </cell>
          <cell r="O611" t="str">
            <v>By Line Diversification Factor</v>
          </cell>
          <cell r="S611">
            <v>1</v>
          </cell>
        </row>
        <row r="612">
          <cell r="O612" t="str">
            <v>By Country Diversification Factor</v>
          </cell>
          <cell r="S612">
            <v>1</v>
          </cell>
        </row>
        <row r="613">
          <cell r="B613">
            <v>33</v>
          </cell>
          <cell r="C613" t="str">
            <v>Net Unearned Prem Reserve P/C only</v>
          </cell>
          <cell r="E613">
            <v>0</v>
          </cell>
          <cell r="O613" t="str">
            <v>Adjusted Non-Life Reserve Required Capital</v>
          </cell>
          <cell r="S613">
            <v>0</v>
          </cell>
        </row>
        <row r="614">
          <cell r="B614">
            <v>34</v>
          </cell>
          <cell r="O614" t="str">
            <v>Analyst's Adjustment ( Non-Life Business)</v>
          </cell>
          <cell r="S614">
            <v>0</v>
          </cell>
          <cell r="T614" t="str">
            <v xml:space="preserve"> </v>
          </cell>
        </row>
        <row r="615">
          <cell r="B615">
            <v>35</v>
          </cell>
          <cell r="O615" t="str">
            <v>Net Required Capital for Non-Life Reserve Risk (B5)</v>
          </cell>
          <cell r="S615">
            <v>0</v>
          </cell>
        </row>
        <row r="616">
          <cell r="G616" t="str">
            <v>Note: Mortality and Longevity Risk captured on Life Reserves page.</v>
          </cell>
        </row>
        <row r="620">
          <cell r="C620" t="str">
            <v>Company Name:</v>
          </cell>
          <cell r="D620" t="str">
            <v>XYZ Sample</v>
          </cell>
          <cell r="K620" t="str">
            <v>Currency:</v>
          </cell>
          <cell r="L620" t="str">
            <v>US Dollars</v>
          </cell>
          <cell r="T620" t="str">
            <v>Page 21</v>
          </cell>
        </row>
        <row r="621">
          <cell r="C621" t="str">
            <v>AMB Number:</v>
          </cell>
          <cell r="D621" t="str">
            <v>99999</v>
          </cell>
          <cell r="K621" t="str">
            <v>Denomination:</v>
          </cell>
          <cell r="L621" t="str">
            <v>(000)s</v>
          </cell>
        </row>
        <row r="622">
          <cell r="C622" t="str">
            <v>Analyst:</v>
          </cell>
          <cell r="D622" t="str">
            <v xml:space="preserve"> </v>
          </cell>
        </row>
        <row r="623">
          <cell r="C623" t="str">
            <v>volatility = average</v>
          </cell>
          <cell r="K623" t="str">
            <v>NET LOSS AND LAE RESERVE RISK</v>
          </cell>
        </row>
        <row r="624">
          <cell r="C624" t="str">
            <v>analysis type = standard</v>
          </cell>
          <cell r="E624">
            <v>40543</v>
          </cell>
        </row>
        <row r="627">
          <cell r="D627" t="str">
            <v>(1)</v>
          </cell>
          <cell r="E627" t="str">
            <v>(2)</v>
          </cell>
          <cell r="F627" t="str">
            <v>(3)</v>
          </cell>
          <cell r="G627" t="str">
            <v>(4)</v>
          </cell>
          <cell r="H627" t="str">
            <v>(5)</v>
          </cell>
          <cell r="I627" t="str">
            <v>(6)</v>
          </cell>
          <cell r="J627" t="str">
            <v>(7)</v>
          </cell>
          <cell r="K627" t="str">
            <v>(8)</v>
          </cell>
          <cell r="L627" t="str">
            <v>(9)</v>
          </cell>
          <cell r="M627" t="str">
            <v>(10)</v>
          </cell>
          <cell r="N627" t="str">
            <v>(11)</v>
          </cell>
          <cell r="O627" t="str">
            <v>(12)</v>
          </cell>
          <cell r="P627" t="str">
            <v>(13)</v>
          </cell>
          <cell r="Q627" t="str">
            <v>(14)</v>
          </cell>
          <cell r="R627" t="str">
            <v>(15)</v>
          </cell>
          <cell r="S627" t="str">
            <v>(16)</v>
          </cell>
          <cell r="T627" t="str">
            <v>(17)</v>
          </cell>
        </row>
        <row r="629">
          <cell r="E629" t="str">
            <v>&lt;---------------------------- Carried Reserve ----------------------------&gt;</v>
          </cell>
          <cell r="L629" t="str">
            <v>Adjust-</v>
          </cell>
          <cell r="M629" t="str">
            <v>Final</v>
          </cell>
          <cell r="N629" t="str">
            <v>Total</v>
          </cell>
          <cell r="R629" t="str">
            <v>Final</v>
          </cell>
          <cell r="S629" t="str">
            <v>Adjusted</v>
          </cell>
        </row>
        <row r="630">
          <cell r="C630" t="str">
            <v>Property / Casualty Business</v>
          </cell>
          <cell r="D630" t="str">
            <v>%</v>
          </cell>
          <cell r="E630" t="str">
            <v>Baseline</v>
          </cell>
          <cell r="F630" t="str">
            <v>Allocated Adjustment</v>
          </cell>
          <cell r="G630" t="str">
            <v>Stress Test Adjustment</v>
          </cell>
          <cell r="H630" t="str">
            <v>Manual Adjustment</v>
          </cell>
          <cell r="I630" t="str">
            <v>Total</v>
          </cell>
          <cell r="J630" t="str">
            <v>Deficiency Factor</v>
          </cell>
          <cell r="K630" t="str">
            <v>Base Discount Factor</v>
          </cell>
          <cell r="L630" t="str">
            <v>ment to Discount Factor</v>
          </cell>
          <cell r="M630" t="str">
            <v>Discount Factor (8)+(9)</v>
          </cell>
          <cell r="N630" t="str">
            <v>Adj. Factor  (7)*(10)</v>
          </cell>
          <cell r="O630" t="str">
            <v>Adjusted Reserves (6)*(11)</v>
          </cell>
          <cell r="P630" t="str">
            <v>Base Capital Factor</v>
          </cell>
          <cell r="Q630" t="str">
            <v>Adjust- ment</v>
          </cell>
          <cell r="R630" t="str">
            <v>Capital Factor (13)+(14)</v>
          </cell>
          <cell r="S630" t="str">
            <v>Required Capital    (12)*(15)</v>
          </cell>
          <cell r="T630" t="str">
            <v>Explanation of Adjustments</v>
          </cell>
        </row>
        <row r="631">
          <cell r="B631">
            <v>1</v>
          </cell>
          <cell r="C631" t="str">
            <v>Personal Property</v>
          </cell>
          <cell r="D631">
            <v>0</v>
          </cell>
          <cell r="E631">
            <v>0</v>
          </cell>
          <cell r="F631">
            <v>0</v>
          </cell>
          <cell r="G631">
            <v>0</v>
          </cell>
          <cell r="H631">
            <v>0</v>
          </cell>
          <cell r="I631">
            <v>0</v>
          </cell>
          <cell r="J631">
            <v>1</v>
          </cell>
          <cell r="K631">
            <v>0.93520000000000003</v>
          </cell>
          <cell r="L631">
            <v>0</v>
          </cell>
          <cell r="M631">
            <v>0.93520000000000003</v>
          </cell>
          <cell r="N631">
            <v>0.93520000000000003</v>
          </cell>
          <cell r="O631">
            <v>0</v>
          </cell>
          <cell r="P631">
            <v>0.3739911588490048</v>
          </cell>
          <cell r="Q631">
            <v>0</v>
          </cell>
          <cell r="R631">
            <v>0.3739911588490048</v>
          </cell>
          <cell r="S631">
            <v>0</v>
          </cell>
          <cell r="T631" t="str">
            <v xml:space="preserve"> </v>
          </cell>
        </row>
        <row r="632">
          <cell r="B632">
            <v>2</v>
          </cell>
          <cell r="C632" t="str">
            <v>Personal Motor</v>
          </cell>
          <cell r="D632">
            <v>0</v>
          </cell>
          <cell r="E632">
            <v>0</v>
          </cell>
          <cell r="F632">
            <v>0</v>
          </cell>
          <cell r="G632">
            <v>0</v>
          </cell>
          <cell r="H632">
            <v>0</v>
          </cell>
          <cell r="I632">
            <v>0</v>
          </cell>
          <cell r="J632">
            <v>1</v>
          </cell>
          <cell r="K632">
            <v>0.92535999999999996</v>
          </cell>
          <cell r="L632">
            <v>0</v>
          </cell>
          <cell r="M632">
            <v>0.92535999999999996</v>
          </cell>
          <cell r="N632">
            <v>0.92535999999999996</v>
          </cell>
          <cell r="O632">
            <v>0</v>
          </cell>
          <cell r="P632">
            <v>0.38252327654137752</v>
          </cell>
          <cell r="Q632">
            <v>0</v>
          </cell>
          <cell r="R632">
            <v>0.38252327654137752</v>
          </cell>
          <cell r="S632">
            <v>0</v>
          </cell>
          <cell r="T632" t="str">
            <v xml:space="preserve"> </v>
          </cell>
        </row>
        <row r="633">
          <cell r="B633">
            <v>3</v>
          </cell>
          <cell r="C633" t="str">
            <v>Commercial Motor</v>
          </cell>
          <cell r="D633">
            <v>0</v>
          </cell>
          <cell r="E633">
            <v>0</v>
          </cell>
          <cell r="F633">
            <v>0</v>
          </cell>
          <cell r="G633">
            <v>0</v>
          </cell>
          <cell r="H633">
            <v>0</v>
          </cell>
          <cell r="I633">
            <v>0</v>
          </cell>
          <cell r="J633">
            <v>1</v>
          </cell>
          <cell r="K633">
            <v>0.91293999999999997</v>
          </cell>
          <cell r="L633">
            <v>0</v>
          </cell>
          <cell r="M633">
            <v>0.91293999999999997</v>
          </cell>
          <cell r="N633">
            <v>0.91293999999999997</v>
          </cell>
          <cell r="O633">
            <v>0</v>
          </cell>
          <cell r="P633">
            <v>0.38693700665531644</v>
          </cell>
          <cell r="Q633">
            <v>0</v>
          </cell>
          <cell r="R633">
            <v>0.38693700665531644</v>
          </cell>
          <cell r="S633">
            <v>0</v>
          </cell>
          <cell r="T633" t="str">
            <v xml:space="preserve"> </v>
          </cell>
        </row>
        <row r="634">
          <cell r="B634">
            <v>4</v>
          </cell>
          <cell r="C634" t="str">
            <v>Occupational Accident</v>
          </cell>
          <cell r="D634">
            <v>0</v>
          </cell>
          <cell r="E634">
            <v>0</v>
          </cell>
          <cell r="F634">
            <v>0</v>
          </cell>
          <cell r="G634">
            <v>0</v>
          </cell>
          <cell r="H634">
            <v>0</v>
          </cell>
          <cell r="I634">
            <v>0</v>
          </cell>
          <cell r="J634">
            <v>1</v>
          </cell>
          <cell r="K634">
            <v>0.78388999999999998</v>
          </cell>
          <cell r="L634">
            <v>0</v>
          </cell>
          <cell r="M634">
            <v>0.78388999999999998</v>
          </cell>
          <cell r="N634">
            <v>0.78388999999999998</v>
          </cell>
          <cell r="O634">
            <v>0</v>
          </cell>
          <cell r="P634">
            <v>0.38059377703801622</v>
          </cell>
          <cell r="Q634">
            <v>0</v>
          </cell>
          <cell r="R634">
            <v>0.38059377703801622</v>
          </cell>
          <cell r="S634">
            <v>0</v>
          </cell>
          <cell r="T634" t="str">
            <v xml:space="preserve"> </v>
          </cell>
        </row>
        <row r="635">
          <cell r="B635">
            <v>5</v>
          </cell>
          <cell r="C635" t="str">
            <v>Comm'l Multi Peril</v>
          </cell>
          <cell r="D635">
            <v>0</v>
          </cell>
          <cell r="E635">
            <v>0</v>
          </cell>
          <cell r="F635">
            <v>0</v>
          </cell>
          <cell r="G635">
            <v>0</v>
          </cell>
          <cell r="H635">
            <v>0</v>
          </cell>
          <cell r="I635">
            <v>0</v>
          </cell>
          <cell r="J635">
            <v>1</v>
          </cell>
          <cell r="K635">
            <v>0.86258999999999997</v>
          </cell>
          <cell r="L635">
            <v>0</v>
          </cell>
          <cell r="M635">
            <v>0.86258999999999997</v>
          </cell>
          <cell r="N635">
            <v>0.86258999999999997</v>
          </cell>
          <cell r="O635">
            <v>0</v>
          </cell>
          <cell r="P635">
            <v>0.40730211226875418</v>
          </cell>
          <cell r="Q635">
            <v>0</v>
          </cell>
          <cell r="R635">
            <v>0.40730211226875418</v>
          </cell>
          <cell r="S635">
            <v>0</v>
          </cell>
          <cell r="T635" t="str">
            <v xml:space="preserve"> </v>
          </cell>
        </row>
        <row r="636">
          <cell r="B636">
            <v>6</v>
          </cell>
          <cell r="C636" t="str">
            <v>Med Mal (Occ)</v>
          </cell>
          <cell r="D636">
            <v>0</v>
          </cell>
          <cell r="E636">
            <v>0</v>
          </cell>
          <cell r="F636">
            <v>0</v>
          </cell>
          <cell r="G636">
            <v>0</v>
          </cell>
          <cell r="H636">
            <v>0</v>
          </cell>
          <cell r="I636">
            <v>0</v>
          </cell>
          <cell r="J636">
            <v>1</v>
          </cell>
          <cell r="K636">
            <v>0.87587000000000004</v>
          </cell>
          <cell r="L636">
            <v>0</v>
          </cell>
          <cell r="M636">
            <v>0.87587000000000004</v>
          </cell>
          <cell r="N636">
            <v>0.87587000000000004</v>
          </cell>
          <cell r="O636">
            <v>0</v>
          </cell>
          <cell r="P636">
            <v>0.50051553099692692</v>
          </cell>
          <cell r="Q636">
            <v>0</v>
          </cell>
          <cell r="R636">
            <v>0.50051553099692692</v>
          </cell>
          <cell r="S636">
            <v>0</v>
          </cell>
          <cell r="T636" t="str">
            <v xml:space="preserve"> </v>
          </cell>
        </row>
        <row r="637">
          <cell r="B637">
            <v>7</v>
          </cell>
          <cell r="C637" t="str">
            <v>Med Mal (C/M)</v>
          </cell>
          <cell r="D637">
            <v>0</v>
          </cell>
          <cell r="E637">
            <v>0</v>
          </cell>
          <cell r="F637">
            <v>0</v>
          </cell>
          <cell r="G637">
            <v>0</v>
          </cell>
          <cell r="H637">
            <v>0</v>
          </cell>
          <cell r="I637">
            <v>0</v>
          </cell>
          <cell r="J637">
            <v>1</v>
          </cell>
          <cell r="K637">
            <v>0.89036999999999999</v>
          </cell>
          <cell r="L637">
            <v>0</v>
          </cell>
          <cell r="M637">
            <v>0.89036999999999999</v>
          </cell>
          <cell r="N637">
            <v>0.89036999999999999</v>
          </cell>
          <cell r="O637">
            <v>0</v>
          </cell>
          <cell r="P637">
            <v>0.4393171254601847</v>
          </cell>
          <cell r="Q637">
            <v>0</v>
          </cell>
          <cell r="R637">
            <v>0.4393171254601847</v>
          </cell>
          <cell r="S637">
            <v>0</v>
          </cell>
          <cell r="T637" t="str">
            <v xml:space="preserve"> </v>
          </cell>
        </row>
        <row r="638">
          <cell r="B638">
            <v>8</v>
          </cell>
          <cell r="C638" t="str">
            <v>Special Liab (Ocean, Air, B&amp;M)</v>
          </cell>
          <cell r="D638">
            <v>0</v>
          </cell>
          <cell r="E638">
            <v>0</v>
          </cell>
          <cell r="F638">
            <v>0</v>
          </cell>
          <cell r="G638">
            <v>0</v>
          </cell>
          <cell r="H638">
            <v>0</v>
          </cell>
          <cell r="I638">
            <v>0</v>
          </cell>
          <cell r="J638">
            <v>1</v>
          </cell>
          <cell r="K638">
            <v>0.89819000000000004</v>
          </cell>
          <cell r="L638">
            <v>0</v>
          </cell>
          <cell r="M638">
            <v>0.89819000000000004</v>
          </cell>
          <cell r="N638">
            <v>0.89819000000000004</v>
          </cell>
          <cell r="O638">
            <v>0</v>
          </cell>
          <cell r="P638">
            <v>0.45522000782978411</v>
          </cell>
          <cell r="Q638">
            <v>0</v>
          </cell>
          <cell r="R638">
            <v>0.45522000782978411</v>
          </cell>
          <cell r="S638">
            <v>0</v>
          </cell>
          <cell r="T638" t="str">
            <v xml:space="preserve"> </v>
          </cell>
        </row>
        <row r="639">
          <cell r="B639">
            <v>9</v>
          </cell>
          <cell r="C639" t="str">
            <v>Other Liab (Occ)</v>
          </cell>
          <cell r="D639">
            <v>0</v>
          </cell>
          <cell r="E639">
            <v>0</v>
          </cell>
          <cell r="F639">
            <v>0</v>
          </cell>
          <cell r="G639">
            <v>0</v>
          </cell>
          <cell r="H639">
            <v>0</v>
          </cell>
          <cell r="I639">
            <v>0</v>
          </cell>
          <cell r="J639">
            <v>1</v>
          </cell>
          <cell r="K639">
            <v>0.80081999999999998</v>
          </cell>
          <cell r="L639">
            <v>0</v>
          </cell>
          <cell r="M639">
            <v>0.80081999999999998</v>
          </cell>
          <cell r="N639">
            <v>0.80081999999999998</v>
          </cell>
          <cell r="O639">
            <v>0</v>
          </cell>
          <cell r="P639">
            <v>0.46865041178749506</v>
          </cell>
          <cell r="Q639">
            <v>0</v>
          </cell>
          <cell r="R639">
            <v>0.46865041178749506</v>
          </cell>
          <cell r="S639">
            <v>0</v>
          </cell>
          <cell r="T639" t="str">
            <v xml:space="preserve"> </v>
          </cell>
        </row>
        <row r="640">
          <cell r="B640">
            <v>10</v>
          </cell>
          <cell r="C640" t="str">
            <v>Other Liab (C/M)</v>
          </cell>
          <cell r="D640">
            <v>0</v>
          </cell>
          <cell r="E640">
            <v>0</v>
          </cell>
          <cell r="F640">
            <v>0</v>
          </cell>
          <cell r="G640">
            <v>0</v>
          </cell>
          <cell r="H640">
            <v>0</v>
          </cell>
          <cell r="I640">
            <v>0</v>
          </cell>
          <cell r="J640">
            <v>1</v>
          </cell>
          <cell r="K640">
            <v>0.86785000000000001</v>
          </cell>
          <cell r="L640">
            <v>0</v>
          </cell>
          <cell r="M640">
            <v>0.86785000000000001</v>
          </cell>
          <cell r="N640">
            <v>0.86785000000000001</v>
          </cell>
          <cell r="O640">
            <v>0</v>
          </cell>
          <cell r="P640">
            <v>0.42749414333023639</v>
          </cell>
          <cell r="Q640">
            <v>0</v>
          </cell>
          <cell r="R640">
            <v>0.42749414333023639</v>
          </cell>
          <cell r="S640">
            <v>0</v>
          </cell>
          <cell r="T640" t="str">
            <v xml:space="preserve"> </v>
          </cell>
        </row>
        <row r="641">
          <cell r="B641">
            <v>11</v>
          </cell>
          <cell r="C641" t="str">
            <v>Prod Liab (Occ)</v>
          </cell>
          <cell r="D641">
            <v>0</v>
          </cell>
          <cell r="E641">
            <v>0</v>
          </cell>
          <cell r="F641">
            <v>0</v>
          </cell>
          <cell r="G641">
            <v>0</v>
          </cell>
          <cell r="H641">
            <v>0</v>
          </cell>
          <cell r="I641">
            <v>0</v>
          </cell>
          <cell r="J641">
            <v>1</v>
          </cell>
          <cell r="K641">
            <v>0.83508000000000004</v>
          </cell>
          <cell r="L641">
            <v>0</v>
          </cell>
          <cell r="M641">
            <v>0.83508000000000004</v>
          </cell>
          <cell r="N641">
            <v>0.83508000000000004</v>
          </cell>
          <cell r="O641">
            <v>0</v>
          </cell>
          <cell r="P641">
            <v>0.49477191014942112</v>
          </cell>
          <cell r="Q641">
            <v>0</v>
          </cell>
          <cell r="R641">
            <v>0.49477191014942112</v>
          </cell>
          <cell r="S641">
            <v>0</v>
          </cell>
          <cell r="T641" t="str">
            <v xml:space="preserve"> </v>
          </cell>
        </row>
        <row r="642">
          <cell r="B642">
            <v>12</v>
          </cell>
          <cell r="C642" t="str">
            <v>Prod Liab (C/M)</v>
          </cell>
          <cell r="D642">
            <v>0</v>
          </cell>
          <cell r="E642">
            <v>0</v>
          </cell>
          <cell r="F642">
            <v>0</v>
          </cell>
          <cell r="G642">
            <v>0</v>
          </cell>
          <cell r="H642">
            <v>0</v>
          </cell>
          <cell r="I642">
            <v>0</v>
          </cell>
          <cell r="J642">
            <v>1</v>
          </cell>
          <cell r="K642">
            <v>0.87821000000000005</v>
          </cell>
          <cell r="L642">
            <v>0</v>
          </cell>
          <cell r="M642">
            <v>0.87821000000000005</v>
          </cell>
          <cell r="N642">
            <v>0.87821000000000005</v>
          </cell>
          <cell r="O642">
            <v>0</v>
          </cell>
          <cell r="P642">
            <v>0.42993000739479614</v>
          </cell>
          <cell r="Q642">
            <v>0</v>
          </cell>
          <cell r="R642">
            <v>0.42993000739479614</v>
          </cell>
          <cell r="S642">
            <v>0</v>
          </cell>
          <cell r="T642" t="str">
            <v xml:space="preserve"> </v>
          </cell>
        </row>
        <row r="643">
          <cell r="B643">
            <v>13</v>
          </cell>
          <cell r="C643" t="str">
            <v>Commercial Property</v>
          </cell>
          <cell r="D643">
            <v>0</v>
          </cell>
          <cell r="E643">
            <v>0</v>
          </cell>
          <cell r="F643">
            <v>0</v>
          </cell>
          <cell r="G643">
            <v>0</v>
          </cell>
          <cell r="H643">
            <v>0</v>
          </cell>
          <cell r="I643">
            <v>0</v>
          </cell>
          <cell r="J643">
            <v>1</v>
          </cell>
          <cell r="K643">
            <v>0.96499999999999997</v>
          </cell>
          <cell r="L643">
            <v>0</v>
          </cell>
          <cell r="M643">
            <v>0.96499999999999997</v>
          </cell>
          <cell r="N643">
            <v>0.96499999999999997</v>
          </cell>
          <cell r="O643">
            <v>0</v>
          </cell>
          <cell r="P643">
            <v>0.44712720769058789</v>
          </cell>
          <cell r="Q643">
            <v>0</v>
          </cell>
          <cell r="R643">
            <v>0.44712720769058789</v>
          </cell>
          <cell r="S643">
            <v>0</v>
          </cell>
          <cell r="T643" t="str">
            <v xml:space="preserve"> </v>
          </cell>
        </row>
        <row r="644">
          <cell r="B644">
            <v>14</v>
          </cell>
          <cell r="C644" t="str">
            <v>Motor Phys Damage</v>
          </cell>
          <cell r="D644">
            <v>0</v>
          </cell>
          <cell r="E644">
            <v>0</v>
          </cell>
          <cell r="F644">
            <v>0</v>
          </cell>
          <cell r="G644">
            <v>0</v>
          </cell>
          <cell r="H644">
            <v>0</v>
          </cell>
          <cell r="I644">
            <v>0</v>
          </cell>
          <cell r="J644">
            <v>1</v>
          </cell>
          <cell r="K644">
            <v>0.97499999999999998</v>
          </cell>
          <cell r="L644">
            <v>0</v>
          </cell>
          <cell r="M644">
            <v>0.97499999999999998</v>
          </cell>
          <cell r="N644">
            <v>0.97499999999999998</v>
          </cell>
          <cell r="O644">
            <v>0</v>
          </cell>
          <cell r="P644">
            <v>0.44712720769058789</v>
          </cell>
          <cell r="Q644">
            <v>0</v>
          </cell>
          <cell r="R644">
            <v>0.44712720769058789</v>
          </cell>
          <cell r="S644">
            <v>0</v>
          </cell>
          <cell r="T644" t="str">
            <v xml:space="preserve"> </v>
          </cell>
        </row>
        <row r="645">
          <cell r="B645">
            <v>15</v>
          </cell>
          <cell r="C645" t="str">
            <v>Fid &amp; Sur /Fin. Guar</v>
          </cell>
          <cell r="D645">
            <v>0</v>
          </cell>
          <cell r="E645">
            <v>0</v>
          </cell>
          <cell r="F645">
            <v>0</v>
          </cell>
          <cell r="G645">
            <v>0</v>
          </cell>
          <cell r="H645">
            <v>0</v>
          </cell>
          <cell r="I645">
            <v>0</v>
          </cell>
          <cell r="J645">
            <v>1</v>
          </cell>
          <cell r="K645">
            <v>0.94599999999999995</v>
          </cell>
          <cell r="L645">
            <v>0</v>
          </cell>
          <cell r="M645">
            <v>0.94599999999999995</v>
          </cell>
          <cell r="N645">
            <v>0.94599999999999995</v>
          </cell>
          <cell r="O645">
            <v>0</v>
          </cell>
          <cell r="P645">
            <v>0.44712720769058789</v>
          </cell>
          <cell r="Q645">
            <v>0</v>
          </cell>
          <cell r="R645">
            <v>0.44712720769058789</v>
          </cell>
          <cell r="S645">
            <v>0</v>
          </cell>
          <cell r="T645" t="str">
            <v xml:space="preserve"> </v>
          </cell>
        </row>
        <row r="646">
          <cell r="B646">
            <v>16</v>
          </cell>
          <cell r="C646" t="str">
            <v>X/S Property (Reinsurance)</v>
          </cell>
          <cell r="D646">
            <v>0</v>
          </cell>
          <cell r="E646">
            <v>0</v>
          </cell>
          <cell r="F646">
            <v>0</v>
          </cell>
          <cell r="G646">
            <v>0</v>
          </cell>
          <cell r="H646">
            <v>0</v>
          </cell>
          <cell r="I646">
            <v>0</v>
          </cell>
          <cell r="J646">
            <v>1</v>
          </cell>
          <cell r="K646">
            <v>0.88966000000000001</v>
          </cell>
          <cell r="L646">
            <v>0</v>
          </cell>
          <cell r="M646">
            <v>0.88966000000000001</v>
          </cell>
          <cell r="N646">
            <v>0.88966000000000001</v>
          </cell>
          <cell r="O646">
            <v>0</v>
          </cell>
          <cell r="P646">
            <v>0.48444761667920849</v>
          </cell>
          <cell r="Q646">
            <v>0</v>
          </cell>
          <cell r="R646">
            <v>0.48444761667920849</v>
          </cell>
          <cell r="S646">
            <v>0</v>
          </cell>
          <cell r="T646" t="str">
            <v xml:space="preserve"> </v>
          </cell>
        </row>
        <row r="647">
          <cell r="B647">
            <v>17</v>
          </cell>
          <cell r="C647" t="str">
            <v>X/S Casualty (Reinsurance)</v>
          </cell>
          <cell r="D647">
            <v>0</v>
          </cell>
          <cell r="E647">
            <v>0</v>
          </cell>
          <cell r="F647">
            <v>0</v>
          </cell>
          <cell r="G647">
            <v>0</v>
          </cell>
          <cell r="H647">
            <v>0</v>
          </cell>
          <cell r="I647">
            <v>0</v>
          </cell>
          <cell r="J647">
            <v>1</v>
          </cell>
          <cell r="K647">
            <v>0.79842999999999997</v>
          </cell>
          <cell r="L647">
            <v>0</v>
          </cell>
          <cell r="M647">
            <v>0.79842999999999997</v>
          </cell>
          <cell r="N647">
            <v>0.79842999999999997</v>
          </cell>
          <cell r="O647">
            <v>0</v>
          </cell>
          <cell r="P647">
            <v>0.54775111649935904</v>
          </cell>
          <cell r="Q647">
            <v>0</v>
          </cell>
          <cell r="R647">
            <v>0.54775111649935904</v>
          </cell>
          <cell r="S647">
            <v>0</v>
          </cell>
          <cell r="T647" t="str">
            <v xml:space="preserve"> </v>
          </cell>
        </row>
        <row r="648">
          <cell r="B648">
            <v>18</v>
          </cell>
          <cell r="C648" t="str">
            <v>Other P/C</v>
          </cell>
          <cell r="D648">
            <v>0</v>
          </cell>
          <cell r="E648">
            <v>0</v>
          </cell>
          <cell r="F648">
            <v>0</v>
          </cell>
          <cell r="G648">
            <v>0</v>
          </cell>
          <cell r="H648">
            <v>0</v>
          </cell>
          <cell r="I648">
            <v>0</v>
          </cell>
          <cell r="J648">
            <v>1</v>
          </cell>
          <cell r="K648">
            <v>0.9</v>
          </cell>
          <cell r="L648">
            <v>0</v>
          </cell>
          <cell r="M648">
            <v>0.9</v>
          </cell>
          <cell r="N648">
            <v>0.9</v>
          </cell>
          <cell r="O648">
            <v>0</v>
          </cell>
          <cell r="P648">
            <v>0.33534540576794092</v>
          </cell>
          <cell r="Q648">
            <v>0</v>
          </cell>
          <cell r="R648">
            <v>0.33534540576794092</v>
          </cell>
          <cell r="S648">
            <v>0</v>
          </cell>
          <cell r="T648" t="str">
            <v xml:space="preserve"> </v>
          </cell>
        </row>
        <row r="649">
          <cell r="B649">
            <v>19</v>
          </cell>
          <cell r="C649" t="str">
            <v>Other P/C</v>
          </cell>
          <cell r="D649">
            <v>0</v>
          </cell>
          <cell r="E649">
            <v>0</v>
          </cell>
          <cell r="F649">
            <v>0</v>
          </cell>
          <cell r="G649">
            <v>0</v>
          </cell>
          <cell r="H649">
            <v>0</v>
          </cell>
          <cell r="I649">
            <v>0</v>
          </cell>
          <cell r="J649">
            <v>1</v>
          </cell>
          <cell r="K649">
            <v>0.9</v>
          </cell>
          <cell r="L649">
            <v>0</v>
          </cell>
          <cell r="M649">
            <v>0.9</v>
          </cell>
          <cell r="N649">
            <v>0.9</v>
          </cell>
          <cell r="O649">
            <v>0</v>
          </cell>
          <cell r="P649">
            <v>0.33534540576794092</v>
          </cell>
          <cell r="Q649">
            <v>0</v>
          </cell>
          <cell r="R649">
            <v>0.33534540576794092</v>
          </cell>
          <cell r="S649">
            <v>0</v>
          </cell>
          <cell r="T649" t="str">
            <v xml:space="preserve"> </v>
          </cell>
        </row>
        <row r="650">
          <cell r="B650">
            <v>20</v>
          </cell>
          <cell r="C650" t="str">
            <v>Sub-Total</v>
          </cell>
          <cell r="D650">
            <v>0</v>
          </cell>
          <cell r="E650">
            <v>0</v>
          </cell>
          <cell r="F650">
            <v>0</v>
          </cell>
          <cell r="G650">
            <v>0</v>
          </cell>
          <cell r="H650">
            <v>0</v>
          </cell>
          <cell r="I650">
            <v>0</v>
          </cell>
          <cell r="J650">
            <v>1</v>
          </cell>
          <cell r="K650">
            <v>1</v>
          </cell>
          <cell r="M650">
            <v>1</v>
          </cell>
          <cell r="N650">
            <v>1</v>
          </cell>
          <cell r="O650">
            <v>0</v>
          </cell>
          <cell r="P650">
            <v>1</v>
          </cell>
          <cell r="R650">
            <v>0</v>
          </cell>
          <cell r="S650">
            <v>0</v>
          </cell>
        </row>
        <row r="652">
          <cell r="B652">
            <v>21</v>
          </cell>
          <cell r="F652" t="str">
            <v>Percent of net pml added to reserves for stress:</v>
          </cell>
          <cell r="G652">
            <v>0.4</v>
          </cell>
        </row>
        <row r="656">
          <cell r="D656" t="str">
            <v>(1)</v>
          </cell>
          <cell r="E656" t="str">
            <v>(2)</v>
          </cell>
          <cell r="F656" t="str">
            <v>(3)</v>
          </cell>
          <cell r="G656" t="str">
            <v>(4)</v>
          </cell>
          <cell r="H656" t="str">
            <v>(5)</v>
          </cell>
          <cell r="I656" t="str">
            <v>(6)</v>
          </cell>
          <cell r="J656" t="str">
            <v>(7)</v>
          </cell>
          <cell r="K656" t="str">
            <v>(8)</v>
          </cell>
          <cell r="L656" t="str">
            <v>(9)</v>
          </cell>
          <cell r="M656" t="str">
            <v>(10)</v>
          </cell>
          <cell r="N656" t="str">
            <v>(11)</v>
          </cell>
          <cell r="O656" t="str">
            <v>(12)</v>
          </cell>
          <cell r="P656" t="str">
            <v>(13)</v>
          </cell>
          <cell r="Q656" t="str">
            <v>(14)</v>
          </cell>
          <cell r="R656" t="str">
            <v>(15)</v>
          </cell>
          <cell r="S656" t="str">
            <v>(16)</v>
          </cell>
          <cell r="T656" t="str">
            <v>(17)</v>
          </cell>
        </row>
        <row r="658">
          <cell r="E658" t="str">
            <v>&lt;---------------------------- Carried Reserve ----------------------------&gt;</v>
          </cell>
          <cell r="L658" t="str">
            <v>Adjust-</v>
          </cell>
          <cell r="M658" t="str">
            <v>Final</v>
          </cell>
          <cell r="N658" t="str">
            <v>Total</v>
          </cell>
          <cell r="R658" t="str">
            <v>Final</v>
          </cell>
          <cell r="S658" t="str">
            <v>Adjusted</v>
          </cell>
        </row>
        <row r="659">
          <cell r="C659" t="str">
            <v>Health Business</v>
          </cell>
          <cell r="D659" t="str">
            <v>%</v>
          </cell>
          <cell r="E659" t="str">
            <v>Baseline</v>
          </cell>
          <cell r="F659" t="str">
            <v>Allocated Adjustment</v>
          </cell>
          <cell r="G659" t="str">
            <v>Stress Test Adjustment</v>
          </cell>
          <cell r="H659" t="str">
            <v>Manual Adjustment</v>
          </cell>
          <cell r="I659" t="str">
            <v>Total</v>
          </cell>
          <cell r="J659" t="str">
            <v>Deficiency Factor</v>
          </cell>
          <cell r="K659" t="str">
            <v>Base Discount Factor</v>
          </cell>
          <cell r="L659" t="str">
            <v>ment to Discount Factor</v>
          </cell>
          <cell r="M659" t="str">
            <v>Discount Factor (8)+(9)</v>
          </cell>
          <cell r="N659" t="str">
            <v>Adj. Factor  (7)*(10)</v>
          </cell>
          <cell r="O659" t="str">
            <v>Adjusted Reserves (6)*(11)</v>
          </cell>
          <cell r="P659" t="str">
            <v>Base Capital Factor</v>
          </cell>
          <cell r="Q659" t="str">
            <v>Adjust- ment</v>
          </cell>
          <cell r="R659" t="str">
            <v>Capital Factor (13)+(14)</v>
          </cell>
          <cell r="S659" t="str">
            <v>Required Capital    (12)*(15)</v>
          </cell>
          <cell r="T659" t="str">
            <v>Explanation of Adjustments</v>
          </cell>
        </row>
        <row r="660">
          <cell r="B660">
            <v>22</v>
          </cell>
          <cell r="C660" t="str">
            <v>Medical</v>
          </cell>
          <cell r="D660">
            <v>0</v>
          </cell>
          <cell r="E660">
            <v>0</v>
          </cell>
          <cell r="F660">
            <v>0</v>
          </cell>
          <cell r="G660">
            <v>0</v>
          </cell>
          <cell r="H660">
            <v>0</v>
          </cell>
          <cell r="I660">
            <v>0</v>
          </cell>
          <cell r="J660">
            <v>1</v>
          </cell>
          <cell r="K660">
            <v>0.95</v>
          </cell>
          <cell r="L660">
            <v>0</v>
          </cell>
          <cell r="M660">
            <v>0.95</v>
          </cell>
          <cell r="N660">
            <v>0.95</v>
          </cell>
          <cell r="O660">
            <v>0</v>
          </cell>
          <cell r="P660">
            <v>0.38229376257545261</v>
          </cell>
          <cell r="Q660">
            <v>0</v>
          </cell>
          <cell r="R660">
            <v>0.38229376257545261</v>
          </cell>
          <cell r="S660">
            <v>0</v>
          </cell>
          <cell r="T660" t="str">
            <v xml:space="preserve"> </v>
          </cell>
        </row>
        <row r="661">
          <cell r="B661">
            <v>23</v>
          </cell>
          <cell r="C661" t="str">
            <v>Disability and Long Term Care</v>
          </cell>
          <cell r="D661">
            <v>0</v>
          </cell>
          <cell r="E661">
            <v>0</v>
          </cell>
          <cell r="F661">
            <v>0</v>
          </cell>
          <cell r="G661">
            <v>0</v>
          </cell>
          <cell r="H661">
            <v>0</v>
          </cell>
          <cell r="I661">
            <v>0</v>
          </cell>
          <cell r="J661">
            <v>1</v>
          </cell>
          <cell r="K661">
            <v>0.95</v>
          </cell>
          <cell r="L661">
            <v>0</v>
          </cell>
          <cell r="M661">
            <v>0.95</v>
          </cell>
          <cell r="N661">
            <v>0.95</v>
          </cell>
          <cell r="O661">
            <v>0</v>
          </cell>
          <cell r="P661">
            <v>0.38229376257545261</v>
          </cell>
          <cell r="Q661">
            <v>0</v>
          </cell>
          <cell r="R661">
            <v>0.38229376257545261</v>
          </cell>
          <cell r="S661">
            <v>0</v>
          </cell>
          <cell r="T661" t="str">
            <v xml:space="preserve"> </v>
          </cell>
        </row>
        <row r="662">
          <cell r="B662">
            <v>24</v>
          </cell>
          <cell r="C662" t="str">
            <v>Critical Illness - Guaranteed</v>
          </cell>
          <cell r="D662">
            <v>0</v>
          </cell>
          <cell r="E662">
            <v>0</v>
          </cell>
          <cell r="F662">
            <v>0</v>
          </cell>
          <cell r="G662">
            <v>0</v>
          </cell>
          <cell r="H662">
            <v>0</v>
          </cell>
          <cell r="I662">
            <v>0</v>
          </cell>
          <cell r="J662">
            <v>1</v>
          </cell>
          <cell r="K662">
            <v>0.95</v>
          </cell>
          <cell r="L662">
            <v>0</v>
          </cell>
          <cell r="M662">
            <v>0.95</v>
          </cell>
          <cell r="N662">
            <v>0.95</v>
          </cell>
          <cell r="O662">
            <v>0</v>
          </cell>
          <cell r="P662">
            <v>0.38229376257545261</v>
          </cell>
          <cell r="Q662">
            <v>0</v>
          </cell>
          <cell r="R662">
            <v>0.38229376257545261</v>
          </cell>
          <cell r="S662">
            <v>0</v>
          </cell>
          <cell r="T662" t="str">
            <v xml:space="preserve"> </v>
          </cell>
        </row>
        <row r="663">
          <cell r="B663">
            <v>25</v>
          </cell>
          <cell r="C663" t="str">
            <v>Critical Illness - NonGuaranteed</v>
          </cell>
          <cell r="D663">
            <v>0</v>
          </cell>
          <cell r="E663">
            <v>0</v>
          </cell>
          <cell r="F663">
            <v>0</v>
          </cell>
          <cell r="G663">
            <v>0</v>
          </cell>
          <cell r="H663">
            <v>0</v>
          </cell>
          <cell r="I663">
            <v>0</v>
          </cell>
          <cell r="J663">
            <v>1</v>
          </cell>
          <cell r="K663">
            <v>0.95</v>
          </cell>
          <cell r="L663">
            <v>0</v>
          </cell>
          <cell r="M663">
            <v>0.95</v>
          </cell>
          <cell r="N663">
            <v>0.95</v>
          </cell>
          <cell r="O663">
            <v>0</v>
          </cell>
          <cell r="P663">
            <v>0.38229376257545261</v>
          </cell>
          <cell r="Q663">
            <v>0</v>
          </cell>
          <cell r="R663">
            <v>0.38229376257545261</v>
          </cell>
          <cell r="S663">
            <v>0</v>
          </cell>
          <cell r="T663" t="str">
            <v xml:space="preserve"> </v>
          </cell>
        </row>
        <row r="664">
          <cell r="B664">
            <v>26</v>
          </cell>
          <cell r="C664" t="str">
            <v>Health Reinsurance</v>
          </cell>
          <cell r="D664">
            <v>0</v>
          </cell>
          <cell r="E664">
            <v>0</v>
          </cell>
          <cell r="F664">
            <v>0</v>
          </cell>
          <cell r="G664">
            <v>0</v>
          </cell>
          <cell r="H664">
            <v>0</v>
          </cell>
          <cell r="I664">
            <v>0</v>
          </cell>
          <cell r="J664">
            <v>1</v>
          </cell>
          <cell r="K664">
            <v>0.79842999999999997</v>
          </cell>
          <cell r="L664">
            <v>0</v>
          </cell>
          <cell r="M664">
            <v>0.79842999999999997</v>
          </cell>
          <cell r="N664">
            <v>0.79842999999999997</v>
          </cell>
          <cell r="O664">
            <v>0</v>
          </cell>
          <cell r="P664">
            <v>0.54775111649935904</v>
          </cell>
          <cell r="Q664">
            <v>0</v>
          </cell>
          <cell r="R664">
            <v>0.54775111649935904</v>
          </cell>
          <cell r="S664">
            <v>0</v>
          </cell>
          <cell r="T664" t="str">
            <v xml:space="preserve"> </v>
          </cell>
        </row>
        <row r="665">
          <cell r="B665">
            <v>27</v>
          </cell>
          <cell r="C665" t="str">
            <v>Other Health</v>
          </cell>
          <cell r="D665">
            <v>0</v>
          </cell>
          <cell r="E665">
            <v>0</v>
          </cell>
          <cell r="F665">
            <v>0</v>
          </cell>
          <cell r="G665">
            <v>0</v>
          </cell>
          <cell r="H665">
            <v>0</v>
          </cell>
          <cell r="I665">
            <v>0</v>
          </cell>
          <cell r="J665">
            <v>1</v>
          </cell>
          <cell r="K665">
            <v>0.95</v>
          </cell>
          <cell r="L665">
            <v>0</v>
          </cell>
          <cell r="M665">
            <v>0.95</v>
          </cell>
          <cell r="N665">
            <v>0.95</v>
          </cell>
          <cell r="O665">
            <v>0</v>
          </cell>
          <cell r="P665">
            <v>0.38229376257545261</v>
          </cell>
          <cell r="Q665">
            <v>0</v>
          </cell>
          <cell r="R665">
            <v>0.38229376257545261</v>
          </cell>
          <cell r="S665">
            <v>0</v>
          </cell>
          <cell r="T665" t="str">
            <v xml:space="preserve"> </v>
          </cell>
        </row>
        <row r="666">
          <cell r="B666">
            <v>28</v>
          </cell>
          <cell r="C666" t="str">
            <v>Other Health</v>
          </cell>
          <cell r="D666">
            <v>0</v>
          </cell>
          <cell r="E666">
            <v>0</v>
          </cell>
          <cell r="F666">
            <v>0</v>
          </cell>
          <cell r="G666">
            <v>0</v>
          </cell>
          <cell r="H666">
            <v>0</v>
          </cell>
          <cell r="I666">
            <v>0</v>
          </cell>
          <cell r="J666">
            <v>1</v>
          </cell>
          <cell r="K666">
            <v>0.95</v>
          </cell>
          <cell r="L666">
            <v>0</v>
          </cell>
          <cell r="M666">
            <v>0.95</v>
          </cell>
          <cell r="N666">
            <v>0.95</v>
          </cell>
          <cell r="O666">
            <v>0</v>
          </cell>
          <cell r="P666">
            <v>0.38229376257545261</v>
          </cell>
          <cell r="Q666">
            <v>0</v>
          </cell>
          <cell r="R666">
            <v>0.38229376257545261</v>
          </cell>
          <cell r="S666">
            <v>0</v>
          </cell>
          <cell r="T666" t="str">
            <v xml:space="preserve"> </v>
          </cell>
        </row>
        <row r="667">
          <cell r="B667">
            <v>29</v>
          </cell>
          <cell r="C667" t="str">
            <v>Sub-Total</v>
          </cell>
          <cell r="D667">
            <v>0</v>
          </cell>
          <cell r="E667">
            <v>0</v>
          </cell>
          <cell r="F667">
            <v>0</v>
          </cell>
          <cell r="G667">
            <v>0</v>
          </cell>
          <cell r="H667">
            <v>0</v>
          </cell>
          <cell r="I667">
            <v>0</v>
          </cell>
          <cell r="J667">
            <v>1</v>
          </cell>
          <cell r="K667">
            <v>1</v>
          </cell>
          <cell r="M667">
            <v>1</v>
          </cell>
          <cell r="N667">
            <v>1</v>
          </cell>
          <cell r="O667">
            <v>0</v>
          </cell>
          <cell r="P667">
            <v>1</v>
          </cell>
          <cell r="R667">
            <v>0</v>
          </cell>
          <cell r="S667">
            <v>0</v>
          </cell>
        </row>
        <row r="672">
          <cell r="B672">
            <v>30</v>
          </cell>
          <cell r="C672" t="str">
            <v>Totals</v>
          </cell>
          <cell r="D672">
            <v>0</v>
          </cell>
          <cell r="E672">
            <v>0</v>
          </cell>
          <cell r="F672">
            <v>0</v>
          </cell>
          <cell r="G672">
            <v>0</v>
          </cell>
          <cell r="H672">
            <v>0</v>
          </cell>
          <cell r="I672">
            <v>0</v>
          </cell>
          <cell r="J672">
            <v>0</v>
          </cell>
          <cell r="K672">
            <v>1</v>
          </cell>
          <cell r="M672">
            <v>1</v>
          </cell>
          <cell r="N672">
            <v>1</v>
          </cell>
          <cell r="O672">
            <v>0</v>
          </cell>
          <cell r="P672">
            <v>0</v>
          </cell>
          <cell r="R672">
            <v>0</v>
          </cell>
          <cell r="S672">
            <v>0</v>
          </cell>
        </row>
        <row r="674">
          <cell r="B674">
            <v>31</v>
          </cell>
          <cell r="O674" t="str">
            <v xml:space="preserve">Growth Factor </v>
          </cell>
          <cell r="S674">
            <v>1.5</v>
          </cell>
          <cell r="T674" t="str">
            <v xml:space="preserve"> </v>
          </cell>
        </row>
        <row r="675">
          <cell r="B675">
            <v>32</v>
          </cell>
          <cell r="O675" t="str">
            <v>By Line Diversification Factor</v>
          </cell>
          <cell r="S675">
            <v>1</v>
          </cell>
        </row>
        <row r="676">
          <cell r="O676" t="str">
            <v>By Country Diversification Factor</v>
          </cell>
          <cell r="S676">
            <v>1</v>
          </cell>
        </row>
        <row r="677">
          <cell r="B677">
            <v>33</v>
          </cell>
          <cell r="C677" t="str">
            <v>Net Unearned Prem Reserve P/C only</v>
          </cell>
          <cell r="E677">
            <v>0</v>
          </cell>
          <cell r="O677" t="str">
            <v>Adjusted Non-Life Reserve Required Capital</v>
          </cell>
          <cell r="S677">
            <v>0</v>
          </cell>
        </row>
        <row r="678">
          <cell r="B678">
            <v>34</v>
          </cell>
          <cell r="O678" t="str">
            <v>Analyst's Adjustment ( Non-Life Business)</v>
          </cell>
          <cell r="S678">
            <v>0</v>
          </cell>
          <cell r="T678" t="str">
            <v xml:space="preserve"> </v>
          </cell>
        </row>
        <row r="679">
          <cell r="B679">
            <v>35</v>
          </cell>
          <cell r="O679" t="str">
            <v>Net Required Capital for Non-Life Reserve Risk (B5)</v>
          </cell>
          <cell r="S679">
            <v>0</v>
          </cell>
        </row>
        <row r="680">
          <cell r="G680" t="str">
            <v>Note: Mortality and Longevity Risk captured on Life Reserves page.</v>
          </cell>
        </row>
        <row r="684">
          <cell r="C684" t="str">
            <v>Company Name:</v>
          </cell>
          <cell r="D684" t="str">
            <v>XYZ Sample</v>
          </cell>
          <cell r="K684" t="str">
            <v>Currency:</v>
          </cell>
          <cell r="L684" t="str">
            <v>US Dollars</v>
          </cell>
          <cell r="T684" t="str">
            <v>Page 29</v>
          </cell>
        </row>
        <row r="685">
          <cell r="C685" t="str">
            <v>AMB Number:</v>
          </cell>
          <cell r="D685" t="str">
            <v>99999</v>
          </cell>
          <cell r="K685" t="str">
            <v>Denomination:</v>
          </cell>
          <cell r="L685" t="str">
            <v>(000)s</v>
          </cell>
        </row>
        <row r="686">
          <cell r="C686" t="str">
            <v>Analyst:</v>
          </cell>
          <cell r="D686" t="str">
            <v xml:space="preserve"> </v>
          </cell>
        </row>
        <row r="687">
          <cell r="C687" t="str">
            <v>volatility = average</v>
          </cell>
          <cell r="K687" t="str">
            <v>NET LOSS AND LAE RESERVE RISK</v>
          </cell>
        </row>
        <row r="688">
          <cell r="C688" t="str">
            <v>analysis type = standard</v>
          </cell>
          <cell r="E688">
            <v>40908</v>
          </cell>
        </row>
        <row r="691">
          <cell r="D691" t="str">
            <v>(1)</v>
          </cell>
          <cell r="E691" t="str">
            <v>(2)</v>
          </cell>
          <cell r="F691" t="str">
            <v>(3)</v>
          </cell>
          <cell r="G691" t="str">
            <v>(4)</v>
          </cell>
          <cell r="H691" t="str">
            <v>(5)</v>
          </cell>
          <cell r="I691" t="str">
            <v>(6)</v>
          </cell>
          <cell r="J691" t="str">
            <v>(7)</v>
          </cell>
          <cell r="K691" t="str">
            <v>(8)</v>
          </cell>
          <cell r="L691" t="str">
            <v>(9)</v>
          </cell>
          <cell r="M691" t="str">
            <v>(10)</v>
          </cell>
          <cell r="N691" t="str">
            <v>(11)</v>
          </cell>
          <cell r="O691" t="str">
            <v>(12)</v>
          </cell>
          <cell r="P691" t="str">
            <v>(13)</v>
          </cell>
          <cell r="Q691" t="str">
            <v>(14)</v>
          </cell>
          <cell r="R691" t="str">
            <v>(15)</v>
          </cell>
          <cell r="S691" t="str">
            <v>(16)</v>
          </cell>
          <cell r="T691" t="str">
            <v>(17)</v>
          </cell>
        </row>
        <row r="693">
          <cell r="E693" t="str">
            <v>&lt;---------------------------- Carried Reserve ----------------------------&gt;</v>
          </cell>
          <cell r="L693" t="str">
            <v>Adjust-</v>
          </cell>
          <cell r="M693" t="str">
            <v>Final</v>
          </cell>
          <cell r="N693" t="str">
            <v>Total</v>
          </cell>
          <cell r="R693" t="str">
            <v>Final</v>
          </cell>
          <cell r="S693" t="str">
            <v>Adjusted</v>
          </cell>
        </row>
        <row r="694">
          <cell r="C694" t="str">
            <v>Property / Casualty Business</v>
          </cell>
          <cell r="D694" t="str">
            <v>%</v>
          </cell>
          <cell r="E694" t="str">
            <v>Baseline</v>
          </cell>
          <cell r="F694" t="str">
            <v>Allocated Adjustment</v>
          </cell>
          <cell r="G694" t="str">
            <v>Stress Test Adjustment</v>
          </cell>
          <cell r="H694" t="str">
            <v>Manual Adjustment</v>
          </cell>
          <cell r="I694" t="str">
            <v>Total</v>
          </cell>
          <cell r="J694" t="str">
            <v>Deficiency Factor</v>
          </cell>
          <cell r="K694" t="str">
            <v>Base Discount Factor</v>
          </cell>
          <cell r="L694" t="str">
            <v>ment to Discount Factor</v>
          </cell>
          <cell r="M694" t="str">
            <v>Discount Factor (8)+(9)</v>
          </cell>
          <cell r="N694" t="str">
            <v>Adj. Factor  (7)*(10)</v>
          </cell>
          <cell r="O694" t="str">
            <v>Adjusted Reserves (6)*(11)</v>
          </cell>
          <cell r="P694" t="str">
            <v>Base Capital Factor</v>
          </cell>
          <cell r="Q694" t="str">
            <v>Adjust- ment</v>
          </cell>
          <cell r="R694" t="str">
            <v>Capital Factor (13)+(14)</v>
          </cell>
          <cell r="S694" t="str">
            <v>Required Capital    (12)*(15)</v>
          </cell>
          <cell r="T694" t="str">
            <v>Explanation of Adjustments</v>
          </cell>
        </row>
        <row r="695">
          <cell r="B695">
            <v>1</v>
          </cell>
          <cell r="C695" t="str">
            <v>Personal Property</v>
          </cell>
          <cell r="D695">
            <v>0</v>
          </cell>
          <cell r="E695">
            <v>0</v>
          </cell>
          <cell r="F695">
            <v>0</v>
          </cell>
          <cell r="G695">
            <v>0</v>
          </cell>
          <cell r="H695">
            <v>0</v>
          </cell>
          <cell r="I695">
            <v>0</v>
          </cell>
          <cell r="J695">
            <v>1</v>
          </cell>
          <cell r="K695">
            <v>0.93520000000000003</v>
          </cell>
          <cell r="L695">
            <v>0</v>
          </cell>
          <cell r="M695">
            <v>0.93520000000000003</v>
          </cell>
          <cell r="N695">
            <v>0.93520000000000003</v>
          </cell>
          <cell r="O695">
            <v>0</v>
          </cell>
          <cell r="P695">
            <v>0.3739911588490048</v>
          </cell>
          <cell r="Q695">
            <v>0</v>
          </cell>
          <cell r="R695">
            <v>0.3739911588490048</v>
          </cell>
          <cell r="S695">
            <v>0</v>
          </cell>
          <cell r="T695" t="str">
            <v xml:space="preserve"> </v>
          </cell>
        </row>
        <row r="696">
          <cell r="B696">
            <v>2</v>
          </cell>
          <cell r="C696" t="str">
            <v>Personal Motor</v>
          </cell>
          <cell r="D696">
            <v>0</v>
          </cell>
          <cell r="E696">
            <v>0</v>
          </cell>
          <cell r="F696">
            <v>0</v>
          </cell>
          <cell r="G696">
            <v>0</v>
          </cell>
          <cell r="H696">
            <v>0</v>
          </cell>
          <cell r="I696">
            <v>0</v>
          </cell>
          <cell r="J696">
            <v>1</v>
          </cell>
          <cell r="K696">
            <v>0.92535999999999996</v>
          </cell>
          <cell r="L696">
            <v>0</v>
          </cell>
          <cell r="M696">
            <v>0.92535999999999996</v>
          </cell>
          <cell r="N696">
            <v>0.92535999999999996</v>
          </cell>
          <cell r="O696">
            <v>0</v>
          </cell>
          <cell r="P696">
            <v>0.38252327654137752</v>
          </cell>
          <cell r="Q696">
            <v>0</v>
          </cell>
          <cell r="R696">
            <v>0.38252327654137752</v>
          </cell>
          <cell r="S696">
            <v>0</v>
          </cell>
          <cell r="T696" t="str">
            <v xml:space="preserve"> </v>
          </cell>
        </row>
        <row r="697">
          <cell r="B697">
            <v>3</v>
          </cell>
          <cell r="C697" t="str">
            <v>Commercial Motor</v>
          </cell>
          <cell r="D697">
            <v>0</v>
          </cell>
          <cell r="E697">
            <v>0</v>
          </cell>
          <cell r="F697">
            <v>0</v>
          </cell>
          <cell r="G697">
            <v>0</v>
          </cell>
          <cell r="H697">
            <v>0</v>
          </cell>
          <cell r="I697">
            <v>0</v>
          </cell>
          <cell r="J697">
            <v>1</v>
          </cell>
          <cell r="K697">
            <v>0.91293999999999997</v>
          </cell>
          <cell r="L697">
            <v>0</v>
          </cell>
          <cell r="M697">
            <v>0.91293999999999997</v>
          </cell>
          <cell r="N697">
            <v>0.91293999999999997</v>
          </cell>
          <cell r="O697">
            <v>0</v>
          </cell>
          <cell r="P697">
            <v>0.38693700665531644</v>
          </cell>
          <cell r="Q697">
            <v>0</v>
          </cell>
          <cell r="R697">
            <v>0.38693700665531644</v>
          </cell>
          <cell r="S697">
            <v>0</v>
          </cell>
          <cell r="T697" t="str">
            <v xml:space="preserve"> </v>
          </cell>
        </row>
        <row r="698">
          <cell r="B698">
            <v>4</v>
          </cell>
          <cell r="C698" t="str">
            <v>Occupational Accident</v>
          </cell>
          <cell r="D698">
            <v>0</v>
          </cell>
          <cell r="E698">
            <v>0</v>
          </cell>
          <cell r="F698">
            <v>0</v>
          </cell>
          <cell r="G698">
            <v>0</v>
          </cell>
          <cell r="H698">
            <v>0</v>
          </cell>
          <cell r="I698">
            <v>0</v>
          </cell>
          <cell r="J698">
            <v>1</v>
          </cell>
          <cell r="K698">
            <v>0.78388999999999998</v>
          </cell>
          <cell r="L698">
            <v>0</v>
          </cell>
          <cell r="M698">
            <v>0.78388999999999998</v>
          </cell>
          <cell r="N698">
            <v>0.78388999999999998</v>
          </cell>
          <cell r="O698">
            <v>0</v>
          </cell>
          <cell r="P698">
            <v>0.38059377703801622</v>
          </cell>
          <cell r="Q698">
            <v>0</v>
          </cell>
          <cell r="R698">
            <v>0.38059377703801622</v>
          </cell>
          <cell r="S698">
            <v>0</v>
          </cell>
          <cell r="T698" t="str">
            <v xml:space="preserve"> </v>
          </cell>
        </row>
        <row r="699">
          <cell r="B699">
            <v>5</v>
          </cell>
          <cell r="C699" t="str">
            <v>Comm'l Multi Peril</v>
          </cell>
          <cell r="D699">
            <v>0</v>
          </cell>
          <cell r="E699">
            <v>0</v>
          </cell>
          <cell r="F699">
            <v>0</v>
          </cell>
          <cell r="G699">
            <v>0</v>
          </cell>
          <cell r="H699">
            <v>0</v>
          </cell>
          <cell r="I699">
            <v>0</v>
          </cell>
          <cell r="J699">
            <v>1</v>
          </cell>
          <cell r="K699">
            <v>0.86258999999999997</v>
          </cell>
          <cell r="L699">
            <v>0</v>
          </cell>
          <cell r="M699">
            <v>0.86258999999999997</v>
          </cell>
          <cell r="N699">
            <v>0.86258999999999997</v>
          </cell>
          <cell r="O699">
            <v>0</v>
          </cell>
          <cell r="P699">
            <v>0.40730211226875418</v>
          </cell>
          <cell r="Q699">
            <v>0</v>
          </cell>
          <cell r="R699">
            <v>0.40730211226875418</v>
          </cell>
          <cell r="S699">
            <v>0</v>
          </cell>
          <cell r="T699" t="str">
            <v xml:space="preserve"> </v>
          </cell>
        </row>
        <row r="700">
          <cell r="B700">
            <v>6</v>
          </cell>
          <cell r="C700" t="str">
            <v>Med Mal (Occ)</v>
          </cell>
          <cell r="D700">
            <v>0</v>
          </cell>
          <cell r="E700">
            <v>0</v>
          </cell>
          <cell r="F700">
            <v>0</v>
          </cell>
          <cell r="G700">
            <v>0</v>
          </cell>
          <cell r="H700">
            <v>0</v>
          </cell>
          <cell r="I700">
            <v>0</v>
          </cell>
          <cell r="J700">
            <v>1</v>
          </cell>
          <cell r="K700">
            <v>0.87587000000000004</v>
          </cell>
          <cell r="L700">
            <v>0</v>
          </cell>
          <cell r="M700">
            <v>0.87587000000000004</v>
          </cell>
          <cell r="N700">
            <v>0.87587000000000004</v>
          </cell>
          <cell r="O700">
            <v>0</v>
          </cell>
          <cell r="P700">
            <v>0.50051553099692692</v>
          </cell>
          <cell r="Q700">
            <v>0</v>
          </cell>
          <cell r="R700">
            <v>0.50051553099692692</v>
          </cell>
          <cell r="S700">
            <v>0</v>
          </cell>
          <cell r="T700" t="str">
            <v xml:space="preserve"> </v>
          </cell>
        </row>
        <row r="701">
          <cell r="B701">
            <v>7</v>
          </cell>
          <cell r="C701" t="str">
            <v>Med Mal (C/M)</v>
          </cell>
          <cell r="D701">
            <v>0</v>
          </cell>
          <cell r="E701">
            <v>0</v>
          </cell>
          <cell r="F701">
            <v>0</v>
          </cell>
          <cell r="G701">
            <v>0</v>
          </cell>
          <cell r="H701">
            <v>0</v>
          </cell>
          <cell r="I701">
            <v>0</v>
          </cell>
          <cell r="J701">
            <v>1</v>
          </cell>
          <cell r="K701">
            <v>0.89036999999999999</v>
          </cell>
          <cell r="L701">
            <v>0</v>
          </cell>
          <cell r="M701">
            <v>0.89036999999999999</v>
          </cell>
          <cell r="N701">
            <v>0.89036999999999999</v>
          </cell>
          <cell r="O701">
            <v>0</v>
          </cell>
          <cell r="P701">
            <v>0.4393171254601847</v>
          </cell>
          <cell r="Q701">
            <v>0</v>
          </cell>
          <cell r="R701">
            <v>0.4393171254601847</v>
          </cell>
          <cell r="S701">
            <v>0</v>
          </cell>
          <cell r="T701" t="str">
            <v xml:space="preserve"> </v>
          </cell>
        </row>
        <row r="702">
          <cell r="B702">
            <v>8</v>
          </cell>
          <cell r="C702" t="str">
            <v>Special Liab (Ocean, Air, B&amp;M)</v>
          </cell>
          <cell r="D702">
            <v>0</v>
          </cell>
          <cell r="E702">
            <v>0</v>
          </cell>
          <cell r="F702">
            <v>0</v>
          </cell>
          <cell r="G702">
            <v>0</v>
          </cell>
          <cell r="H702">
            <v>0</v>
          </cell>
          <cell r="I702">
            <v>0</v>
          </cell>
          <cell r="J702">
            <v>1</v>
          </cell>
          <cell r="K702">
            <v>0.89819000000000004</v>
          </cell>
          <cell r="L702">
            <v>0</v>
          </cell>
          <cell r="M702">
            <v>0.89819000000000004</v>
          </cell>
          <cell r="N702">
            <v>0.89819000000000004</v>
          </cell>
          <cell r="O702">
            <v>0</v>
          </cell>
          <cell r="P702">
            <v>0.45522000782978411</v>
          </cell>
          <cell r="Q702">
            <v>0</v>
          </cell>
          <cell r="R702">
            <v>0.45522000782978411</v>
          </cell>
          <cell r="S702">
            <v>0</v>
          </cell>
          <cell r="T702" t="str">
            <v xml:space="preserve"> </v>
          </cell>
        </row>
        <row r="703">
          <cell r="B703">
            <v>9</v>
          </cell>
          <cell r="C703" t="str">
            <v>Other Liab (Occ)</v>
          </cell>
          <cell r="D703">
            <v>0</v>
          </cell>
          <cell r="E703">
            <v>0</v>
          </cell>
          <cell r="F703">
            <v>0</v>
          </cell>
          <cell r="G703">
            <v>0</v>
          </cell>
          <cell r="H703">
            <v>0</v>
          </cell>
          <cell r="I703">
            <v>0</v>
          </cell>
          <cell r="J703">
            <v>1</v>
          </cell>
          <cell r="K703">
            <v>0.80081999999999998</v>
          </cell>
          <cell r="L703">
            <v>0</v>
          </cell>
          <cell r="M703">
            <v>0.80081999999999998</v>
          </cell>
          <cell r="N703">
            <v>0.80081999999999998</v>
          </cell>
          <cell r="O703">
            <v>0</v>
          </cell>
          <cell r="P703">
            <v>0.46865041178749506</v>
          </cell>
          <cell r="Q703">
            <v>0</v>
          </cell>
          <cell r="R703">
            <v>0.46865041178749506</v>
          </cell>
          <cell r="S703">
            <v>0</v>
          </cell>
          <cell r="T703" t="str">
            <v xml:space="preserve"> </v>
          </cell>
        </row>
        <row r="704">
          <cell r="B704">
            <v>10</v>
          </cell>
          <cell r="C704" t="str">
            <v>Other Liab (C/M)</v>
          </cell>
          <cell r="D704">
            <v>0</v>
          </cell>
          <cell r="E704">
            <v>0</v>
          </cell>
          <cell r="F704">
            <v>0</v>
          </cell>
          <cell r="G704">
            <v>0</v>
          </cell>
          <cell r="H704">
            <v>0</v>
          </cell>
          <cell r="I704">
            <v>0</v>
          </cell>
          <cell r="J704">
            <v>1</v>
          </cell>
          <cell r="K704">
            <v>0.86785000000000001</v>
          </cell>
          <cell r="L704">
            <v>0</v>
          </cell>
          <cell r="M704">
            <v>0.86785000000000001</v>
          </cell>
          <cell r="N704">
            <v>0.86785000000000001</v>
          </cell>
          <cell r="O704">
            <v>0</v>
          </cell>
          <cell r="P704">
            <v>0.42749414333023639</v>
          </cell>
          <cell r="Q704">
            <v>0</v>
          </cell>
          <cell r="R704">
            <v>0.42749414333023639</v>
          </cell>
          <cell r="S704">
            <v>0</v>
          </cell>
          <cell r="T704" t="str">
            <v xml:space="preserve"> </v>
          </cell>
        </row>
        <row r="705">
          <cell r="B705">
            <v>11</v>
          </cell>
          <cell r="C705" t="str">
            <v>Prod Liab (Occ)</v>
          </cell>
          <cell r="D705">
            <v>0</v>
          </cell>
          <cell r="E705">
            <v>0</v>
          </cell>
          <cell r="F705">
            <v>0</v>
          </cell>
          <cell r="G705">
            <v>0</v>
          </cell>
          <cell r="H705">
            <v>0</v>
          </cell>
          <cell r="I705">
            <v>0</v>
          </cell>
          <cell r="J705">
            <v>1</v>
          </cell>
          <cell r="K705">
            <v>0.83508000000000004</v>
          </cell>
          <cell r="L705">
            <v>0</v>
          </cell>
          <cell r="M705">
            <v>0.83508000000000004</v>
          </cell>
          <cell r="N705">
            <v>0.83508000000000004</v>
          </cell>
          <cell r="O705">
            <v>0</v>
          </cell>
          <cell r="P705">
            <v>0.49477191014942112</v>
          </cell>
          <cell r="Q705">
            <v>0</v>
          </cell>
          <cell r="R705">
            <v>0.49477191014942112</v>
          </cell>
          <cell r="S705">
            <v>0</v>
          </cell>
          <cell r="T705" t="str">
            <v xml:space="preserve"> </v>
          </cell>
        </row>
        <row r="706">
          <cell r="B706">
            <v>12</v>
          </cell>
          <cell r="C706" t="str">
            <v>Prod Liab (C/M)</v>
          </cell>
          <cell r="D706">
            <v>0</v>
          </cell>
          <cell r="E706">
            <v>0</v>
          </cell>
          <cell r="F706">
            <v>0</v>
          </cell>
          <cell r="G706">
            <v>0</v>
          </cell>
          <cell r="H706">
            <v>0</v>
          </cell>
          <cell r="I706">
            <v>0</v>
          </cell>
          <cell r="J706">
            <v>1</v>
          </cell>
          <cell r="K706">
            <v>0.87821000000000005</v>
          </cell>
          <cell r="L706">
            <v>0</v>
          </cell>
          <cell r="M706">
            <v>0.87821000000000005</v>
          </cell>
          <cell r="N706">
            <v>0.87821000000000005</v>
          </cell>
          <cell r="O706">
            <v>0</v>
          </cell>
          <cell r="P706">
            <v>0.42993000739479614</v>
          </cell>
          <cell r="Q706">
            <v>0</v>
          </cell>
          <cell r="R706">
            <v>0.42993000739479614</v>
          </cell>
          <cell r="S706">
            <v>0</v>
          </cell>
          <cell r="T706" t="str">
            <v xml:space="preserve"> </v>
          </cell>
        </row>
        <row r="707">
          <cell r="B707">
            <v>13</v>
          </cell>
          <cell r="C707" t="str">
            <v>Commercial Property</v>
          </cell>
          <cell r="D707">
            <v>0</v>
          </cell>
          <cell r="E707">
            <v>0</v>
          </cell>
          <cell r="F707">
            <v>0</v>
          </cell>
          <cell r="G707">
            <v>0</v>
          </cell>
          <cell r="H707">
            <v>0</v>
          </cell>
          <cell r="I707">
            <v>0</v>
          </cell>
          <cell r="J707">
            <v>1</v>
          </cell>
          <cell r="K707">
            <v>0.96499999999999997</v>
          </cell>
          <cell r="L707">
            <v>0</v>
          </cell>
          <cell r="M707">
            <v>0.96499999999999997</v>
          </cell>
          <cell r="N707">
            <v>0.96499999999999997</v>
          </cell>
          <cell r="O707">
            <v>0</v>
          </cell>
          <cell r="P707">
            <v>0.44712720769058789</v>
          </cell>
          <cell r="Q707">
            <v>0</v>
          </cell>
          <cell r="R707">
            <v>0.44712720769058789</v>
          </cell>
          <cell r="S707">
            <v>0</v>
          </cell>
          <cell r="T707" t="str">
            <v xml:space="preserve"> </v>
          </cell>
        </row>
        <row r="708">
          <cell r="B708">
            <v>14</v>
          </cell>
          <cell r="C708" t="str">
            <v>Motor Phys Damage</v>
          </cell>
          <cell r="D708">
            <v>0</v>
          </cell>
          <cell r="E708">
            <v>0</v>
          </cell>
          <cell r="F708">
            <v>0</v>
          </cell>
          <cell r="G708">
            <v>0</v>
          </cell>
          <cell r="H708">
            <v>0</v>
          </cell>
          <cell r="I708">
            <v>0</v>
          </cell>
          <cell r="J708">
            <v>1</v>
          </cell>
          <cell r="K708">
            <v>0.97499999999999998</v>
          </cell>
          <cell r="L708">
            <v>0</v>
          </cell>
          <cell r="M708">
            <v>0.97499999999999998</v>
          </cell>
          <cell r="N708">
            <v>0.97499999999999998</v>
          </cell>
          <cell r="O708">
            <v>0</v>
          </cell>
          <cell r="P708">
            <v>0.44712720769058789</v>
          </cell>
          <cell r="Q708">
            <v>0</v>
          </cell>
          <cell r="R708">
            <v>0.44712720769058789</v>
          </cell>
          <cell r="S708">
            <v>0</v>
          </cell>
          <cell r="T708" t="str">
            <v xml:space="preserve"> </v>
          </cell>
        </row>
        <row r="709">
          <cell r="B709">
            <v>15</v>
          </cell>
          <cell r="C709" t="str">
            <v>Fid &amp; Sur /Fin. Guar</v>
          </cell>
          <cell r="D709">
            <v>0</v>
          </cell>
          <cell r="E709">
            <v>0</v>
          </cell>
          <cell r="F709">
            <v>0</v>
          </cell>
          <cell r="G709">
            <v>0</v>
          </cell>
          <cell r="H709">
            <v>0</v>
          </cell>
          <cell r="I709">
            <v>0</v>
          </cell>
          <cell r="J709">
            <v>1</v>
          </cell>
          <cell r="K709">
            <v>0.94599999999999995</v>
          </cell>
          <cell r="L709">
            <v>0</v>
          </cell>
          <cell r="M709">
            <v>0.94599999999999995</v>
          </cell>
          <cell r="N709">
            <v>0.94599999999999995</v>
          </cell>
          <cell r="O709">
            <v>0</v>
          </cell>
          <cell r="P709">
            <v>0.44712720769058789</v>
          </cell>
          <cell r="Q709">
            <v>0</v>
          </cell>
          <cell r="R709">
            <v>0.44712720769058789</v>
          </cell>
          <cell r="S709">
            <v>0</v>
          </cell>
          <cell r="T709" t="str">
            <v xml:space="preserve"> </v>
          </cell>
        </row>
        <row r="710">
          <cell r="B710">
            <v>16</v>
          </cell>
          <cell r="C710" t="str">
            <v>X/S Property (Reinsurance)</v>
          </cell>
          <cell r="D710">
            <v>0</v>
          </cell>
          <cell r="E710">
            <v>0</v>
          </cell>
          <cell r="F710">
            <v>0</v>
          </cell>
          <cell r="G710">
            <v>0</v>
          </cell>
          <cell r="H710">
            <v>0</v>
          </cell>
          <cell r="I710">
            <v>0</v>
          </cell>
          <cell r="J710">
            <v>1</v>
          </cell>
          <cell r="K710">
            <v>0.88966000000000001</v>
          </cell>
          <cell r="L710">
            <v>0</v>
          </cell>
          <cell r="M710">
            <v>0.88966000000000001</v>
          </cell>
          <cell r="N710">
            <v>0.88966000000000001</v>
          </cell>
          <cell r="O710">
            <v>0</v>
          </cell>
          <cell r="P710">
            <v>0.48444761667920849</v>
          </cell>
          <cell r="Q710">
            <v>0</v>
          </cell>
          <cell r="R710">
            <v>0.48444761667920849</v>
          </cell>
          <cell r="S710">
            <v>0</v>
          </cell>
          <cell r="T710" t="str">
            <v xml:space="preserve"> </v>
          </cell>
        </row>
        <row r="711">
          <cell r="B711">
            <v>17</v>
          </cell>
          <cell r="C711" t="str">
            <v>X/S Casualty (Reinsurance)</v>
          </cell>
          <cell r="D711">
            <v>0</v>
          </cell>
          <cell r="E711">
            <v>0</v>
          </cell>
          <cell r="F711">
            <v>0</v>
          </cell>
          <cell r="G711">
            <v>0</v>
          </cell>
          <cell r="H711">
            <v>0</v>
          </cell>
          <cell r="I711">
            <v>0</v>
          </cell>
          <cell r="J711">
            <v>1</v>
          </cell>
          <cell r="K711">
            <v>0.79842999999999997</v>
          </cell>
          <cell r="L711">
            <v>0</v>
          </cell>
          <cell r="M711">
            <v>0.79842999999999997</v>
          </cell>
          <cell r="N711">
            <v>0.79842999999999997</v>
          </cell>
          <cell r="O711">
            <v>0</v>
          </cell>
          <cell r="P711">
            <v>0.54775111649935904</v>
          </cell>
          <cell r="Q711">
            <v>0</v>
          </cell>
          <cell r="R711">
            <v>0.54775111649935904</v>
          </cell>
          <cell r="S711">
            <v>0</v>
          </cell>
          <cell r="T711" t="str">
            <v xml:space="preserve"> </v>
          </cell>
        </row>
        <row r="712">
          <cell r="B712">
            <v>18</v>
          </cell>
          <cell r="C712" t="str">
            <v>Other P/C</v>
          </cell>
          <cell r="D712">
            <v>0</v>
          </cell>
          <cell r="E712">
            <v>0</v>
          </cell>
          <cell r="F712">
            <v>0</v>
          </cell>
          <cell r="G712">
            <v>0</v>
          </cell>
          <cell r="H712">
            <v>0</v>
          </cell>
          <cell r="I712">
            <v>0</v>
          </cell>
          <cell r="J712">
            <v>1</v>
          </cell>
          <cell r="K712">
            <v>0.9</v>
          </cell>
          <cell r="L712">
            <v>0</v>
          </cell>
          <cell r="M712">
            <v>0.9</v>
          </cell>
          <cell r="N712">
            <v>0.9</v>
          </cell>
          <cell r="O712">
            <v>0</v>
          </cell>
          <cell r="P712">
            <v>0.33534540576794092</v>
          </cell>
          <cell r="Q712">
            <v>0</v>
          </cell>
          <cell r="R712">
            <v>0.33534540576794092</v>
          </cell>
          <cell r="S712">
            <v>0</v>
          </cell>
          <cell r="T712" t="str">
            <v xml:space="preserve"> </v>
          </cell>
        </row>
        <row r="713">
          <cell r="B713">
            <v>19</v>
          </cell>
          <cell r="C713" t="str">
            <v>Other P/C</v>
          </cell>
          <cell r="D713">
            <v>0</v>
          </cell>
          <cell r="E713">
            <v>0</v>
          </cell>
          <cell r="F713">
            <v>0</v>
          </cell>
          <cell r="G713">
            <v>0</v>
          </cell>
          <cell r="H713">
            <v>0</v>
          </cell>
          <cell r="I713">
            <v>0</v>
          </cell>
          <cell r="J713">
            <v>1</v>
          </cell>
          <cell r="K713">
            <v>0.9</v>
          </cell>
          <cell r="L713">
            <v>0</v>
          </cell>
          <cell r="M713">
            <v>0.9</v>
          </cell>
          <cell r="N713">
            <v>0.9</v>
          </cell>
          <cell r="O713">
            <v>0</v>
          </cell>
          <cell r="P713">
            <v>0.33534540576794092</v>
          </cell>
          <cell r="Q713">
            <v>0</v>
          </cell>
          <cell r="R713">
            <v>0.33534540576794092</v>
          </cell>
          <cell r="S713">
            <v>0</v>
          </cell>
          <cell r="T713" t="str">
            <v xml:space="preserve"> </v>
          </cell>
        </row>
        <row r="714">
          <cell r="B714">
            <v>20</v>
          </cell>
          <cell r="C714" t="str">
            <v>Sub-Total</v>
          </cell>
          <cell r="D714">
            <v>0</v>
          </cell>
          <cell r="E714">
            <v>0</v>
          </cell>
          <cell r="F714">
            <v>0</v>
          </cell>
          <cell r="G714">
            <v>0</v>
          </cell>
          <cell r="H714">
            <v>0</v>
          </cell>
          <cell r="I714">
            <v>0</v>
          </cell>
          <cell r="J714">
            <v>1</v>
          </cell>
          <cell r="K714">
            <v>1</v>
          </cell>
          <cell r="M714">
            <v>1</v>
          </cell>
          <cell r="N714">
            <v>1</v>
          </cell>
          <cell r="O714">
            <v>0</v>
          </cell>
          <cell r="P714">
            <v>1</v>
          </cell>
          <cell r="R714">
            <v>0</v>
          </cell>
          <cell r="S714">
            <v>0</v>
          </cell>
        </row>
        <row r="716">
          <cell r="B716">
            <v>21</v>
          </cell>
          <cell r="F716" t="str">
            <v>Percent of net pml added to reserves for stress:</v>
          </cell>
          <cell r="G716">
            <v>0.4</v>
          </cell>
        </row>
        <row r="720">
          <cell r="D720" t="str">
            <v>(1)</v>
          </cell>
          <cell r="E720" t="str">
            <v>(2)</v>
          </cell>
          <cell r="F720" t="str">
            <v>(3)</v>
          </cell>
          <cell r="G720" t="str">
            <v>(4)</v>
          </cell>
          <cell r="H720" t="str">
            <v>(5)</v>
          </cell>
          <cell r="I720" t="str">
            <v>(6)</v>
          </cell>
          <cell r="J720" t="str">
            <v>(7)</v>
          </cell>
          <cell r="K720" t="str">
            <v>(8)</v>
          </cell>
          <cell r="L720" t="str">
            <v>(9)</v>
          </cell>
          <cell r="M720" t="str">
            <v>(10)</v>
          </cell>
          <cell r="N720" t="str">
            <v>(11)</v>
          </cell>
          <cell r="O720" t="str">
            <v>(12)</v>
          </cell>
          <cell r="P720" t="str">
            <v>(13)</v>
          </cell>
          <cell r="Q720" t="str">
            <v>(14)</v>
          </cell>
          <cell r="R720" t="str">
            <v>(15)</v>
          </cell>
          <cell r="S720" t="str">
            <v>(16)</v>
          </cell>
          <cell r="T720" t="str">
            <v>(17)</v>
          </cell>
        </row>
        <row r="722">
          <cell r="E722" t="str">
            <v>&lt;---------------------------- Carried Reserve ----------------------------&gt;</v>
          </cell>
          <cell r="L722" t="str">
            <v>Adjust-</v>
          </cell>
          <cell r="M722" t="str">
            <v>Final</v>
          </cell>
          <cell r="N722" t="str">
            <v>Total</v>
          </cell>
          <cell r="R722" t="str">
            <v>Final</v>
          </cell>
          <cell r="S722" t="str">
            <v>Adjusted</v>
          </cell>
        </row>
        <row r="723">
          <cell r="C723" t="str">
            <v>Health Business</v>
          </cell>
          <cell r="D723" t="str">
            <v>%</v>
          </cell>
          <cell r="E723" t="str">
            <v>Baseline</v>
          </cell>
          <cell r="F723" t="str">
            <v>Allocated Adjustment</v>
          </cell>
          <cell r="G723" t="str">
            <v>Stress Test Adjustment</v>
          </cell>
          <cell r="H723" t="str">
            <v>Manual Adjustment</v>
          </cell>
          <cell r="I723" t="str">
            <v>Total</v>
          </cell>
          <cell r="J723" t="str">
            <v>Deficiency Factor</v>
          </cell>
          <cell r="K723" t="str">
            <v>Base Discount Factor</v>
          </cell>
          <cell r="L723" t="str">
            <v>ment to Discount Factor</v>
          </cell>
          <cell r="M723" t="str">
            <v>Discount Factor (8)+(9)</v>
          </cell>
          <cell r="N723" t="str">
            <v>Adj. Factor  (7)*(10)</v>
          </cell>
          <cell r="O723" t="str">
            <v>Adjusted Reserves (6)*(11)</v>
          </cell>
          <cell r="P723" t="str">
            <v>Base Capital Factor</v>
          </cell>
          <cell r="Q723" t="str">
            <v>Adjust- ment</v>
          </cell>
          <cell r="R723" t="str">
            <v>Capital Factor (13)+(14)</v>
          </cell>
          <cell r="S723" t="str">
            <v>Required Capital    (12)*(15)</v>
          </cell>
          <cell r="T723" t="str">
            <v>Explanation of Adjustments</v>
          </cell>
        </row>
        <row r="724">
          <cell r="B724">
            <v>22</v>
          </cell>
          <cell r="C724" t="str">
            <v>Medical</v>
          </cell>
          <cell r="D724">
            <v>0</v>
          </cell>
          <cell r="E724">
            <v>0</v>
          </cell>
          <cell r="F724">
            <v>0</v>
          </cell>
          <cell r="G724">
            <v>0</v>
          </cell>
          <cell r="H724">
            <v>0</v>
          </cell>
          <cell r="I724">
            <v>0</v>
          </cell>
          <cell r="J724">
            <v>1</v>
          </cell>
          <cell r="K724">
            <v>0.95</v>
          </cell>
          <cell r="L724">
            <v>0</v>
          </cell>
          <cell r="M724">
            <v>0.95</v>
          </cell>
          <cell r="N724">
            <v>0.95</v>
          </cell>
          <cell r="O724">
            <v>0</v>
          </cell>
          <cell r="P724">
            <v>0.38229376257545261</v>
          </cell>
          <cell r="Q724">
            <v>0</v>
          </cell>
          <cell r="R724">
            <v>0.38229376257545261</v>
          </cell>
          <cell r="S724">
            <v>0</v>
          </cell>
          <cell r="T724" t="str">
            <v xml:space="preserve"> </v>
          </cell>
        </row>
        <row r="725">
          <cell r="B725">
            <v>23</v>
          </cell>
          <cell r="C725" t="str">
            <v>Disability and Long Term Care</v>
          </cell>
          <cell r="D725">
            <v>0</v>
          </cell>
          <cell r="E725">
            <v>0</v>
          </cell>
          <cell r="F725">
            <v>0</v>
          </cell>
          <cell r="G725">
            <v>0</v>
          </cell>
          <cell r="H725">
            <v>0</v>
          </cell>
          <cell r="I725">
            <v>0</v>
          </cell>
          <cell r="J725">
            <v>1</v>
          </cell>
          <cell r="K725">
            <v>0.95</v>
          </cell>
          <cell r="L725">
            <v>0</v>
          </cell>
          <cell r="M725">
            <v>0.95</v>
          </cell>
          <cell r="N725">
            <v>0.95</v>
          </cell>
          <cell r="O725">
            <v>0</v>
          </cell>
          <cell r="P725">
            <v>0.38229376257545261</v>
          </cell>
          <cell r="Q725">
            <v>0</v>
          </cell>
          <cell r="R725">
            <v>0.38229376257545261</v>
          </cell>
          <cell r="S725">
            <v>0</v>
          </cell>
          <cell r="T725" t="str">
            <v xml:space="preserve"> </v>
          </cell>
        </row>
        <row r="726">
          <cell r="B726">
            <v>24</v>
          </cell>
          <cell r="C726" t="str">
            <v>Critical Illness - Guaranteed</v>
          </cell>
          <cell r="D726">
            <v>0</v>
          </cell>
          <cell r="E726">
            <v>0</v>
          </cell>
          <cell r="F726">
            <v>0</v>
          </cell>
          <cell r="G726">
            <v>0</v>
          </cell>
          <cell r="H726">
            <v>0</v>
          </cell>
          <cell r="I726">
            <v>0</v>
          </cell>
          <cell r="J726">
            <v>1</v>
          </cell>
          <cell r="K726">
            <v>0.95</v>
          </cell>
          <cell r="L726">
            <v>0</v>
          </cell>
          <cell r="M726">
            <v>0.95</v>
          </cell>
          <cell r="N726">
            <v>0.95</v>
          </cell>
          <cell r="O726">
            <v>0</v>
          </cell>
          <cell r="P726">
            <v>0.38229376257545261</v>
          </cell>
          <cell r="Q726">
            <v>0</v>
          </cell>
          <cell r="R726">
            <v>0.38229376257545261</v>
          </cell>
          <cell r="S726">
            <v>0</v>
          </cell>
          <cell r="T726" t="str">
            <v xml:space="preserve"> </v>
          </cell>
        </row>
        <row r="727">
          <cell r="B727">
            <v>25</v>
          </cell>
          <cell r="C727" t="str">
            <v>Critical Illness - NonGuaranteed</v>
          </cell>
          <cell r="D727">
            <v>0</v>
          </cell>
          <cell r="E727">
            <v>0</v>
          </cell>
          <cell r="F727">
            <v>0</v>
          </cell>
          <cell r="G727">
            <v>0</v>
          </cell>
          <cell r="H727">
            <v>0</v>
          </cell>
          <cell r="I727">
            <v>0</v>
          </cell>
          <cell r="J727">
            <v>1</v>
          </cell>
          <cell r="K727">
            <v>0.95</v>
          </cell>
          <cell r="L727">
            <v>0</v>
          </cell>
          <cell r="M727">
            <v>0.95</v>
          </cell>
          <cell r="N727">
            <v>0.95</v>
          </cell>
          <cell r="O727">
            <v>0</v>
          </cell>
          <cell r="P727">
            <v>0.38229376257545261</v>
          </cell>
          <cell r="Q727">
            <v>0</v>
          </cell>
          <cell r="R727">
            <v>0.38229376257545261</v>
          </cell>
          <cell r="S727">
            <v>0</v>
          </cell>
          <cell r="T727" t="str">
            <v xml:space="preserve"> </v>
          </cell>
        </row>
        <row r="728">
          <cell r="B728">
            <v>26</v>
          </cell>
          <cell r="C728" t="str">
            <v>Health Reinsurance</v>
          </cell>
          <cell r="D728">
            <v>0</v>
          </cell>
          <cell r="E728">
            <v>0</v>
          </cell>
          <cell r="F728">
            <v>0</v>
          </cell>
          <cell r="G728">
            <v>0</v>
          </cell>
          <cell r="H728">
            <v>0</v>
          </cell>
          <cell r="I728">
            <v>0</v>
          </cell>
          <cell r="J728">
            <v>1</v>
          </cell>
          <cell r="K728">
            <v>0.79842999999999997</v>
          </cell>
          <cell r="L728">
            <v>0</v>
          </cell>
          <cell r="M728">
            <v>0.79842999999999997</v>
          </cell>
          <cell r="N728">
            <v>0.79842999999999997</v>
          </cell>
          <cell r="O728">
            <v>0</v>
          </cell>
          <cell r="P728">
            <v>0.54775111649935904</v>
          </cell>
          <cell r="Q728">
            <v>0</v>
          </cell>
          <cell r="R728">
            <v>0.54775111649935904</v>
          </cell>
          <cell r="S728">
            <v>0</v>
          </cell>
          <cell r="T728" t="str">
            <v xml:space="preserve"> </v>
          </cell>
        </row>
        <row r="729">
          <cell r="B729">
            <v>27</v>
          </cell>
          <cell r="C729" t="str">
            <v>Other Health</v>
          </cell>
          <cell r="D729">
            <v>0</v>
          </cell>
          <cell r="E729">
            <v>0</v>
          </cell>
          <cell r="F729">
            <v>0</v>
          </cell>
          <cell r="G729">
            <v>0</v>
          </cell>
          <cell r="H729">
            <v>0</v>
          </cell>
          <cell r="I729">
            <v>0</v>
          </cell>
          <cell r="J729">
            <v>1</v>
          </cell>
          <cell r="K729">
            <v>0.95</v>
          </cell>
          <cell r="L729">
            <v>0</v>
          </cell>
          <cell r="M729">
            <v>0.95</v>
          </cell>
          <cell r="N729">
            <v>0.95</v>
          </cell>
          <cell r="O729">
            <v>0</v>
          </cell>
          <cell r="P729">
            <v>0.38229376257545261</v>
          </cell>
          <cell r="Q729">
            <v>0</v>
          </cell>
          <cell r="R729">
            <v>0.38229376257545261</v>
          </cell>
          <cell r="S729">
            <v>0</v>
          </cell>
          <cell r="T729" t="str">
            <v xml:space="preserve"> </v>
          </cell>
        </row>
        <row r="730">
          <cell r="B730">
            <v>28</v>
          </cell>
          <cell r="C730" t="str">
            <v>Other Health</v>
          </cell>
          <cell r="D730">
            <v>0</v>
          </cell>
          <cell r="E730">
            <v>0</v>
          </cell>
          <cell r="F730">
            <v>0</v>
          </cell>
          <cell r="G730">
            <v>0</v>
          </cell>
          <cell r="H730">
            <v>0</v>
          </cell>
          <cell r="I730">
            <v>0</v>
          </cell>
          <cell r="J730">
            <v>1</v>
          </cell>
          <cell r="K730">
            <v>0.95</v>
          </cell>
          <cell r="L730">
            <v>0</v>
          </cell>
          <cell r="M730">
            <v>0.95</v>
          </cell>
          <cell r="N730">
            <v>0.95</v>
          </cell>
          <cell r="O730">
            <v>0</v>
          </cell>
          <cell r="P730">
            <v>0.38229376257545261</v>
          </cell>
          <cell r="Q730">
            <v>0</v>
          </cell>
          <cell r="R730">
            <v>0.38229376257545261</v>
          </cell>
          <cell r="S730">
            <v>0</v>
          </cell>
          <cell r="T730" t="str">
            <v xml:space="preserve"> </v>
          </cell>
        </row>
        <row r="731">
          <cell r="B731">
            <v>29</v>
          </cell>
          <cell r="C731" t="str">
            <v>Sub-Total</v>
          </cell>
          <cell r="D731">
            <v>0</v>
          </cell>
          <cell r="E731">
            <v>0</v>
          </cell>
          <cell r="F731">
            <v>0</v>
          </cell>
          <cell r="G731">
            <v>0</v>
          </cell>
          <cell r="H731">
            <v>0</v>
          </cell>
          <cell r="I731">
            <v>0</v>
          </cell>
          <cell r="J731">
            <v>1</v>
          </cell>
          <cell r="K731">
            <v>1</v>
          </cell>
          <cell r="M731">
            <v>1</v>
          </cell>
          <cell r="N731">
            <v>1</v>
          </cell>
          <cell r="O731">
            <v>0</v>
          </cell>
          <cell r="P731">
            <v>1</v>
          </cell>
          <cell r="R731">
            <v>0</v>
          </cell>
          <cell r="S731">
            <v>0</v>
          </cell>
        </row>
        <row r="736">
          <cell r="B736">
            <v>30</v>
          </cell>
          <cell r="C736" t="str">
            <v>Totals</v>
          </cell>
          <cell r="D736">
            <v>0</v>
          </cell>
          <cell r="E736">
            <v>0</v>
          </cell>
          <cell r="F736">
            <v>0</v>
          </cell>
          <cell r="G736">
            <v>0</v>
          </cell>
          <cell r="H736">
            <v>0</v>
          </cell>
          <cell r="I736">
            <v>0</v>
          </cell>
          <cell r="J736">
            <v>0</v>
          </cell>
          <cell r="K736">
            <v>1</v>
          </cell>
          <cell r="M736">
            <v>1</v>
          </cell>
          <cell r="N736">
            <v>1</v>
          </cell>
          <cell r="O736">
            <v>0</v>
          </cell>
          <cell r="P736">
            <v>0</v>
          </cell>
          <cell r="R736">
            <v>0</v>
          </cell>
          <cell r="S736">
            <v>0</v>
          </cell>
        </row>
        <row r="738">
          <cell r="B738">
            <v>31</v>
          </cell>
          <cell r="O738" t="str">
            <v xml:space="preserve">Growth Factor </v>
          </cell>
          <cell r="S738">
            <v>1.5</v>
          </cell>
          <cell r="T738" t="str">
            <v xml:space="preserve"> </v>
          </cell>
        </row>
        <row r="739">
          <cell r="B739">
            <v>32</v>
          </cell>
          <cell r="O739" t="str">
            <v>By Line Diversification Factor</v>
          </cell>
          <cell r="S739">
            <v>1</v>
          </cell>
        </row>
        <row r="740">
          <cell r="O740" t="str">
            <v>By Country Diversification Factor</v>
          </cell>
          <cell r="S740">
            <v>1</v>
          </cell>
        </row>
        <row r="741">
          <cell r="B741">
            <v>33</v>
          </cell>
          <cell r="C741" t="str">
            <v>Net Unearned Prem Reserve P/C only</v>
          </cell>
          <cell r="E741">
            <v>0</v>
          </cell>
          <cell r="O741" t="str">
            <v>Adjusted Non-Life Reserve Required Capital</v>
          </cell>
          <cell r="S741">
            <v>0</v>
          </cell>
        </row>
        <row r="742">
          <cell r="B742">
            <v>34</v>
          </cell>
          <cell r="O742" t="str">
            <v>Analyst's Adjustment ( Non-Life Business)</v>
          </cell>
          <cell r="S742">
            <v>0</v>
          </cell>
          <cell r="T742" t="str">
            <v xml:space="preserve"> </v>
          </cell>
        </row>
        <row r="743">
          <cell r="B743">
            <v>35</v>
          </cell>
          <cell r="O743" t="str">
            <v>Net Required Capital for Non-Life Reserve Risk (B5)</v>
          </cell>
          <cell r="S743">
            <v>0</v>
          </cell>
        </row>
        <row r="744">
          <cell r="G744" t="str">
            <v>Note: Mortality and Longevity Risk captured on Life Reserves page.</v>
          </cell>
        </row>
        <row r="748">
          <cell r="C748" t="str">
            <v>Company Name:</v>
          </cell>
          <cell r="D748" t="str">
            <v>XYZ Sample</v>
          </cell>
          <cell r="K748" t="str">
            <v>Currency:</v>
          </cell>
          <cell r="L748" t="str">
            <v>US Dollars</v>
          </cell>
          <cell r="T748" t="str">
            <v>Page 37</v>
          </cell>
        </row>
        <row r="749">
          <cell r="C749" t="str">
            <v>AMB Number:</v>
          </cell>
          <cell r="D749" t="str">
            <v>99999</v>
          </cell>
          <cell r="K749" t="str">
            <v>Denomination:</v>
          </cell>
          <cell r="L749" t="str">
            <v>(000)s</v>
          </cell>
        </row>
        <row r="750">
          <cell r="C750" t="str">
            <v>Analyst:</v>
          </cell>
          <cell r="D750" t="str">
            <v xml:space="preserve"> </v>
          </cell>
        </row>
        <row r="751">
          <cell r="C751" t="str">
            <v>volatility = average</v>
          </cell>
          <cell r="K751" t="str">
            <v>NET LOSS AND LAE RESERVE RISK</v>
          </cell>
        </row>
        <row r="752">
          <cell r="C752" t="str">
            <v>analysis type = standard</v>
          </cell>
          <cell r="E752">
            <v>41274</v>
          </cell>
        </row>
        <row r="755">
          <cell r="D755" t="str">
            <v>(1)</v>
          </cell>
          <cell r="E755" t="str">
            <v>(2)</v>
          </cell>
          <cell r="F755" t="str">
            <v>(3)</v>
          </cell>
          <cell r="G755" t="str">
            <v>(4)</v>
          </cell>
          <cell r="H755" t="str">
            <v>(5)</v>
          </cell>
          <cell r="I755" t="str">
            <v>(6)</v>
          </cell>
          <cell r="J755" t="str">
            <v>(7)</v>
          </cell>
          <cell r="K755" t="str">
            <v>(8)</v>
          </cell>
          <cell r="L755" t="str">
            <v>(9)</v>
          </cell>
          <cell r="M755" t="str">
            <v>(10)</v>
          </cell>
          <cell r="N755" t="str">
            <v>(11)</v>
          </cell>
          <cell r="O755" t="str">
            <v>(12)</v>
          </cell>
          <cell r="P755" t="str">
            <v>(13)</v>
          </cell>
          <cell r="Q755" t="str">
            <v>(14)</v>
          </cell>
          <cell r="R755" t="str">
            <v>(15)</v>
          </cell>
          <cell r="S755" t="str">
            <v>(16)</v>
          </cell>
          <cell r="T755" t="str">
            <v>(17)</v>
          </cell>
        </row>
        <row r="757">
          <cell r="E757" t="str">
            <v>&lt;---------------------------- Carried Reserve ----------------------------&gt;</v>
          </cell>
          <cell r="L757" t="str">
            <v>Adjust-</v>
          </cell>
          <cell r="M757" t="str">
            <v>Final</v>
          </cell>
          <cell r="N757" t="str">
            <v>Total</v>
          </cell>
          <cell r="R757" t="str">
            <v>Final</v>
          </cell>
          <cell r="S757" t="str">
            <v>Adjusted</v>
          </cell>
        </row>
        <row r="758">
          <cell r="C758" t="str">
            <v>Property / Casualty Business</v>
          </cell>
          <cell r="D758" t="str">
            <v>%</v>
          </cell>
          <cell r="E758" t="str">
            <v>Baseline</v>
          </cell>
          <cell r="F758" t="str">
            <v>Allocated Adjustment</v>
          </cell>
          <cell r="G758" t="str">
            <v>Stress Test Adjustment</v>
          </cell>
          <cell r="H758" t="str">
            <v>Manual Adjustment</v>
          </cell>
          <cell r="I758" t="str">
            <v>Total</v>
          </cell>
          <cell r="J758" t="str">
            <v>Deficiency Factor</v>
          </cell>
          <cell r="K758" t="str">
            <v>Base Discount Factor</v>
          </cell>
          <cell r="L758" t="str">
            <v>ment to Discount Factor</v>
          </cell>
          <cell r="M758" t="str">
            <v>Discount Factor (8)+(9)</v>
          </cell>
          <cell r="N758" t="str">
            <v>Adj. Factor  (7)*(10)</v>
          </cell>
          <cell r="O758" t="str">
            <v>Adjusted Reserves (6)*(11)</v>
          </cell>
          <cell r="P758" t="str">
            <v>Base Capital Factor</v>
          </cell>
          <cell r="Q758" t="str">
            <v>Adjust- ment</v>
          </cell>
          <cell r="R758" t="str">
            <v>Capital Factor (13)+(14)</v>
          </cell>
          <cell r="S758" t="str">
            <v>Required Capital    (12)*(15)</v>
          </cell>
          <cell r="T758" t="str">
            <v>Explanation of Adjustments</v>
          </cell>
        </row>
        <row r="759">
          <cell r="B759">
            <v>1</v>
          </cell>
          <cell r="C759" t="str">
            <v>Personal Property</v>
          </cell>
          <cell r="D759">
            <v>0</v>
          </cell>
          <cell r="E759">
            <v>0</v>
          </cell>
          <cell r="F759">
            <v>0</v>
          </cell>
          <cell r="G759">
            <v>0</v>
          </cell>
          <cell r="H759">
            <v>0</v>
          </cell>
          <cell r="I759">
            <v>0</v>
          </cell>
          <cell r="J759">
            <v>1</v>
          </cell>
          <cell r="K759">
            <v>0.93520000000000003</v>
          </cell>
          <cell r="L759">
            <v>0</v>
          </cell>
          <cell r="M759">
            <v>0.93520000000000003</v>
          </cell>
          <cell r="N759">
            <v>0.93520000000000003</v>
          </cell>
          <cell r="O759">
            <v>0</v>
          </cell>
          <cell r="P759">
            <v>0.3739911588490048</v>
          </cell>
          <cell r="Q759">
            <v>0</v>
          </cell>
          <cell r="R759">
            <v>0.3739911588490048</v>
          </cell>
          <cell r="S759">
            <v>0</v>
          </cell>
          <cell r="T759" t="str">
            <v xml:space="preserve"> </v>
          </cell>
        </row>
        <row r="760">
          <cell r="B760">
            <v>2</v>
          </cell>
          <cell r="C760" t="str">
            <v>Personal Motor</v>
          </cell>
          <cell r="D760">
            <v>0</v>
          </cell>
          <cell r="E760">
            <v>0</v>
          </cell>
          <cell r="F760">
            <v>0</v>
          </cell>
          <cell r="G760">
            <v>0</v>
          </cell>
          <cell r="H760">
            <v>0</v>
          </cell>
          <cell r="I760">
            <v>0</v>
          </cell>
          <cell r="J760">
            <v>1</v>
          </cell>
          <cell r="K760">
            <v>0.92535999999999996</v>
          </cell>
          <cell r="L760">
            <v>0</v>
          </cell>
          <cell r="M760">
            <v>0.92535999999999996</v>
          </cell>
          <cell r="N760">
            <v>0.92535999999999996</v>
          </cell>
          <cell r="O760">
            <v>0</v>
          </cell>
          <cell r="P760">
            <v>0.38252327654137752</v>
          </cell>
          <cell r="Q760">
            <v>0</v>
          </cell>
          <cell r="R760">
            <v>0.38252327654137752</v>
          </cell>
          <cell r="S760">
            <v>0</v>
          </cell>
          <cell r="T760" t="str">
            <v xml:space="preserve"> </v>
          </cell>
        </row>
        <row r="761">
          <cell r="B761">
            <v>3</v>
          </cell>
          <cell r="C761" t="str">
            <v>Commercial Motor</v>
          </cell>
          <cell r="D761">
            <v>0</v>
          </cell>
          <cell r="E761">
            <v>0</v>
          </cell>
          <cell r="F761">
            <v>0</v>
          </cell>
          <cell r="G761">
            <v>0</v>
          </cell>
          <cell r="H761">
            <v>0</v>
          </cell>
          <cell r="I761">
            <v>0</v>
          </cell>
          <cell r="J761">
            <v>1</v>
          </cell>
          <cell r="K761">
            <v>0.91293999999999997</v>
          </cell>
          <cell r="L761">
            <v>0</v>
          </cell>
          <cell r="M761">
            <v>0.91293999999999997</v>
          </cell>
          <cell r="N761">
            <v>0.91293999999999997</v>
          </cell>
          <cell r="O761">
            <v>0</v>
          </cell>
          <cell r="P761">
            <v>0.38693700665531644</v>
          </cell>
          <cell r="Q761">
            <v>0</v>
          </cell>
          <cell r="R761">
            <v>0.38693700665531644</v>
          </cell>
          <cell r="S761">
            <v>0</v>
          </cell>
          <cell r="T761" t="str">
            <v xml:space="preserve"> </v>
          </cell>
        </row>
        <row r="762">
          <cell r="B762">
            <v>4</v>
          </cell>
          <cell r="C762" t="str">
            <v>Occupational Accident</v>
          </cell>
          <cell r="D762">
            <v>0</v>
          </cell>
          <cell r="E762">
            <v>0</v>
          </cell>
          <cell r="F762">
            <v>0</v>
          </cell>
          <cell r="G762">
            <v>0</v>
          </cell>
          <cell r="H762">
            <v>0</v>
          </cell>
          <cell r="I762">
            <v>0</v>
          </cell>
          <cell r="J762">
            <v>1</v>
          </cell>
          <cell r="K762">
            <v>0.78388999999999998</v>
          </cell>
          <cell r="L762">
            <v>0</v>
          </cell>
          <cell r="M762">
            <v>0.78388999999999998</v>
          </cell>
          <cell r="N762">
            <v>0.78388999999999998</v>
          </cell>
          <cell r="O762">
            <v>0</v>
          </cell>
          <cell r="P762">
            <v>0.38059377703801622</v>
          </cell>
          <cell r="Q762">
            <v>0</v>
          </cell>
          <cell r="R762">
            <v>0.38059377703801622</v>
          </cell>
          <cell r="S762">
            <v>0</v>
          </cell>
          <cell r="T762" t="str">
            <v xml:space="preserve"> </v>
          </cell>
        </row>
        <row r="763">
          <cell r="B763">
            <v>5</v>
          </cell>
          <cell r="C763" t="str">
            <v>Comm'l Multi Peril</v>
          </cell>
          <cell r="D763">
            <v>0</v>
          </cell>
          <cell r="E763">
            <v>0</v>
          </cell>
          <cell r="F763">
            <v>0</v>
          </cell>
          <cell r="G763">
            <v>0</v>
          </cell>
          <cell r="H763">
            <v>0</v>
          </cell>
          <cell r="I763">
            <v>0</v>
          </cell>
          <cell r="J763">
            <v>1</v>
          </cell>
          <cell r="K763">
            <v>0.86258999999999997</v>
          </cell>
          <cell r="L763">
            <v>0</v>
          </cell>
          <cell r="M763">
            <v>0.86258999999999997</v>
          </cell>
          <cell r="N763">
            <v>0.86258999999999997</v>
          </cell>
          <cell r="O763">
            <v>0</v>
          </cell>
          <cell r="P763">
            <v>0.40730211226875418</v>
          </cell>
          <cell r="Q763">
            <v>0</v>
          </cell>
          <cell r="R763">
            <v>0.40730211226875418</v>
          </cell>
          <cell r="S763">
            <v>0</v>
          </cell>
          <cell r="T763" t="str">
            <v xml:space="preserve"> </v>
          </cell>
        </row>
        <row r="764">
          <cell r="B764">
            <v>6</v>
          </cell>
          <cell r="C764" t="str">
            <v>Med Mal (Occ)</v>
          </cell>
          <cell r="D764">
            <v>0</v>
          </cell>
          <cell r="E764">
            <v>0</v>
          </cell>
          <cell r="F764">
            <v>0</v>
          </cell>
          <cell r="G764">
            <v>0</v>
          </cell>
          <cell r="H764">
            <v>0</v>
          </cell>
          <cell r="I764">
            <v>0</v>
          </cell>
          <cell r="J764">
            <v>1</v>
          </cell>
          <cell r="K764">
            <v>0.87587000000000004</v>
          </cell>
          <cell r="L764">
            <v>0</v>
          </cell>
          <cell r="M764">
            <v>0.87587000000000004</v>
          </cell>
          <cell r="N764">
            <v>0.87587000000000004</v>
          </cell>
          <cell r="O764">
            <v>0</v>
          </cell>
          <cell r="P764">
            <v>0.50051553099692692</v>
          </cell>
          <cell r="Q764">
            <v>0</v>
          </cell>
          <cell r="R764">
            <v>0.50051553099692692</v>
          </cell>
          <cell r="S764">
            <v>0</v>
          </cell>
          <cell r="T764" t="str">
            <v xml:space="preserve"> </v>
          </cell>
        </row>
        <row r="765">
          <cell r="B765">
            <v>7</v>
          </cell>
          <cell r="C765" t="str">
            <v>Med Mal (C/M)</v>
          </cell>
          <cell r="D765">
            <v>0</v>
          </cell>
          <cell r="E765">
            <v>0</v>
          </cell>
          <cell r="F765">
            <v>0</v>
          </cell>
          <cell r="G765">
            <v>0</v>
          </cell>
          <cell r="H765">
            <v>0</v>
          </cell>
          <cell r="I765">
            <v>0</v>
          </cell>
          <cell r="J765">
            <v>1</v>
          </cell>
          <cell r="K765">
            <v>0.89036999999999999</v>
          </cell>
          <cell r="L765">
            <v>0</v>
          </cell>
          <cell r="M765">
            <v>0.89036999999999999</v>
          </cell>
          <cell r="N765">
            <v>0.89036999999999999</v>
          </cell>
          <cell r="O765">
            <v>0</v>
          </cell>
          <cell r="P765">
            <v>0.4393171254601847</v>
          </cell>
          <cell r="Q765">
            <v>0</v>
          </cell>
          <cell r="R765">
            <v>0.4393171254601847</v>
          </cell>
          <cell r="S765">
            <v>0</v>
          </cell>
          <cell r="T765" t="str">
            <v xml:space="preserve"> </v>
          </cell>
        </row>
        <row r="766">
          <cell r="B766">
            <v>8</v>
          </cell>
          <cell r="C766" t="str">
            <v>Special Liab (Ocean, Air, B&amp;M)</v>
          </cell>
          <cell r="D766">
            <v>0</v>
          </cell>
          <cell r="E766">
            <v>0</v>
          </cell>
          <cell r="F766">
            <v>0</v>
          </cell>
          <cell r="G766">
            <v>0</v>
          </cell>
          <cell r="H766">
            <v>0</v>
          </cell>
          <cell r="I766">
            <v>0</v>
          </cell>
          <cell r="J766">
            <v>1</v>
          </cell>
          <cell r="K766">
            <v>0.89819000000000004</v>
          </cell>
          <cell r="L766">
            <v>0</v>
          </cell>
          <cell r="M766">
            <v>0.89819000000000004</v>
          </cell>
          <cell r="N766">
            <v>0.89819000000000004</v>
          </cell>
          <cell r="O766">
            <v>0</v>
          </cell>
          <cell r="P766">
            <v>0.45522000782978411</v>
          </cell>
          <cell r="Q766">
            <v>0</v>
          </cell>
          <cell r="R766">
            <v>0.45522000782978411</v>
          </cell>
          <cell r="S766">
            <v>0</v>
          </cell>
          <cell r="T766" t="str">
            <v xml:space="preserve"> </v>
          </cell>
        </row>
        <row r="767">
          <cell r="B767">
            <v>9</v>
          </cell>
          <cell r="C767" t="str">
            <v>Other Liab (Occ)</v>
          </cell>
          <cell r="D767">
            <v>0</v>
          </cell>
          <cell r="E767">
            <v>0</v>
          </cell>
          <cell r="F767">
            <v>0</v>
          </cell>
          <cell r="G767">
            <v>0</v>
          </cell>
          <cell r="H767">
            <v>0</v>
          </cell>
          <cell r="I767">
            <v>0</v>
          </cell>
          <cell r="J767">
            <v>1</v>
          </cell>
          <cell r="K767">
            <v>0.80081999999999998</v>
          </cell>
          <cell r="L767">
            <v>0</v>
          </cell>
          <cell r="M767">
            <v>0.80081999999999998</v>
          </cell>
          <cell r="N767">
            <v>0.80081999999999998</v>
          </cell>
          <cell r="O767">
            <v>0</v>
          </cell>
          <cell r="P767">
            <v>0.46865041178749506</v>
          </cell>
          <cell r="Q767">
            <v>0</v>
          </cell>
          <cell r="R767">
            <v>0.46865041178749506</v>
          </cell>
          <cell r="S767">
            <v>0</v>
          </cell>
          <cell r="T767" t="str">
            <v xml:space="preserve"> </v>
          </cell>
        </row>
        <row r="768">
          <cell r="B768">
            <v>10</v>
          </cell>
          <cell r="C768" t="str">
            <v>Other Liab (C/M)</v>
          </cell>
          <cell r="D768">
            <v>0</v>
          </cell>
          <cell r="E768">
            <v>0</v>
          </cell>
          <cell r="F768">
            <v>0</v>
          </cell>
          <cell r="G768">
            <v>0</v>
          </cell>
          <cell r="H768">
            <v>0</v>
          </cell>
          <cell r="I768">
            <v>0</v>
          </cell>
          <cell r="J768">
            <v>1</v>
          </cell>
          <cell r="K768">
            <v>0.86785000000000001</v>
          </cell>
          <cell r="L768">
            <v>0</v>
          </cell>
          <cell r="M768">
            <v>0.86785000000000001</v>
          </cell>
          <cell r="N768">
            <v>0.86785000000000001</v>
          </cell>
          <cell r="O768">
            <v>0</v>
          </cell>
          <cell r="P768">
            <v>0.42749414333023639</v>
          </cell>
          <cell r="Q768">
            <v>0</v>
          </cell>
          <cell r="R768">
            <v>0.42749414333023639</v>
          </cell>
          <cell r="S768">
            <v>0</v>
          </cell>
          <cell r="T768" t="str">
            <v xml:space="preserve"> </v>
          </cell>
        </row>
        <row r="769">
          <cell r="B769">
            <v>11</v>
          </cell>
          <cell r="C769" t="str">
            <v>Prod Liab (Occ)</v>
          </cell>
          <cell r="D769">
            <v>0</v>
          </cell>
          <cell r="E769">
            <v>0</v>
          </cell>
          <cell r="F769">
            <v>0</v>
          </cell>
          <cell r="G769">
            <v>0</v>
          </cell>
          <cell r="H769">
            <v>0</v>
          </cell>
          <cell r="I769">
            <v>0</v>
          </cell>
          <cell r="J769">
            <v>1</v>
          </cell>
          <cell r="K769">
            <v>0.83508000000000004</v>
          </cell>
          <cell r="L769">
            <v>0</v>
          </cell>
          <cell r="M769">
            <v>0.83508000000000004</v>
          </cell>
          <cell r="N769">
            <v>0.83508000000000004</v>
          </cell>
          <cell r="O769">
            <v>0</v>
          </cell>
          <cell r="P769">
            <v>0.49477191014942112</v>
          </cell>
          <cell r="Q769">
            <v>0</v>
          </cell>
          <cell r="R769">
            <v>0.49477191014942112</v>
          </cell>
          <cell r="S769">
            <v>0</v>
          </cell>
          <cell r="T769" t="str">
            <v xml:space="preserve"> </v>
          </cell>
        </row>
        <row r="770">
          <cell r="B770">
            <v>12</v>
          </cell>
          <cell r="C770" t="str">
            <v>Prod Liab (C/M)</v>
          </cell>
          <cell r="D770">
            <v>0</v>
          </cell>
          <cell r="E770">
            <v>0</v>
          </cell>
          <cell r="F770">
            <v>0</v>
          </cell>
          <cell r="G770">
            <v>0</v>
          </cell>
          <cell r="H770">
            <v>0</v>
          </cell>
          <cell r="I770">
            <v>0</v>
          </cell>
          <cell r="J770">
            <v>1</v>
          </cell>
          <cell r="K770">
            <v>0.87821000000000005</v>
          </cell>
          <cell r="L770">
            <v>0</v>
          </cell>
          <cell r="M770">
            <v>0.87821000000000005</v>
          </cell>
          <cell r="N770">
            <v>0.87821000000000005</v>
          </cell>
          <cell r="O770">
            <v>0</v>
          </cell>
          <cell r="P770">
            <v>0.42993000739479614</v>
          </cell>
          <cell r="Q770">
            <v>0</v>
          </cell>
          <cell r="R770">
            <v>0.42993000739479614</v>
          </cell>
          <cell r="S770">
            <v>0</v>
          </cell>
          <cell r="T770" t="str">
            <v xml:space="preserve"> </v>
          </cell>
        </row>
        <row r="771">
          <cell r="B771">
            <v>13</v>
          </cell>
          <cell r="C771" t="str">
            <v>Commercial Property</v>
          </cell>
          <cell r="D771">
            <v>0</v>
          </cell>
          <cell r="E771">
            <v>0</v>
          </cell>
          <cell r="F771">
            <v>0</v>
          </cell>
          <cell r="G771">
            <v>0</v>
          </cell>
          <cell r="H771">
            <v>0</v>
          </cell>
          <cell r="I771">
            <v>0</v>
          </cell>
          <cell r="J771">
            <v>1</v>
          </cell>
          <cell r="K771">
            <v>0.96499999999999997</v>
          </cell>
          <cell r="L771">
            <v>0</v>
          </cell>
          <cell r="M771">
            <v>0.96499999999999997</v>
          </cell>
          <cell r="N771">
            <v>0.96499999999999997</v>
          </cell>
          <cell r="O771">
            <v>0</v>
          </cell>
          <cell r="P771">
            <v>0.44712720769058789</v>
          </cell>
          <cell r="Q771">
            <v>0</v>
          </cell>
          <cell r="R771">
            <v>0.44712720769058789</v>
          </cell>
          <cell r="S771">
            <v>0</v>
          </cell>
          <cell r="T771" t="str">
            <v xml:space="preserve"> </v>
          </cell>
        </row>
        <row r="772">
          <cell r="B772">
            <v>14</v>
          </cell>
          <cell r="C772" t="str">
            <v>Motor Phys Damage</v>
          </cell>
          <cell r="D772">
            <v>0</v>
          </cell>
          <cell r="E772">
            <v>0</v>
          </cell>
          <cell r="F772">
            <v>0</v>
          </cell>
          <cell r="G772">
            <v>0</v>
          </cell>
          <cell r="H772">
            <v>0</v>
          </cell>
          <cell r="I772">
            <v>0</v>
          </cell>
          <cell r="J772">
            <v>1</v>
          </cell>
          <cell r="K772">
            <v>0.97499999999999998</v>
          </cell>
          <cell r="L772">
            <v>0</v>
          </cell>
          <cell r="M772">
            <v>0.97499999999999998</v>
          </cell>
          <cell r="N772">
            <v>0.97499999999999998</v>
          </cell>
          <cell r="O772">
            <v>0</v>
          </cell>
          <cell r="P772">
            <v>0.44712720769058789</v>
          </cell>
          <cell r="Q772">
            <v>0</v>
          </cell>
          <cell r="R772">
            <v>0.44712720769058789</v>
          </cell>
          <cell r="S772">
            <v>0</v>
          </cell>
          <cell r="T772" t="str">
            <v xml:space="preserve"> </v>
          </cell>
        </row>
        <row r="773">
          <cell r="B773">
            <v>15</v>
          </cell>
          <cell r="C773" t="str">
            <v>Fid &amp; Sur /Fin. Guar</v>
          </cell>
          <cell r="D773">
            <v>0</v>
          </cell>
          <cell r="E773">
            <v>0</v>
          </cell>
          <cell r="F773">
            <v>0</v>
          </cell>
          <cell r="G773">
            <v>0</v>
          </cell>
          <cell r="H773">
            <v>0</v>
          </cell>
          <cell r="I773">
            <v>0</v>
          </cell>
          <cell r="J773">
            <v>1</v>
          </cell>
          <cell r="K773">
            <v>0.94599999999999995</v>
          </cell>
          <cell r="L773">
            <v>0</v>
          </cell>
          <cell r="M773">
            <v>0.94599999999999995</v>
          </cell>
          <cell r="N773">
            <v>0.94599999999999995</v>
          </cell>
          <cell r="O773">
            <v>0</v>
          </cell>
          <cell r="P773">
            <v>0.44712720769058789</v>
          </cell>
          <cell r="Q773">
            <v>0</v>
          </cell>
          <cell r="R773">
            <v>0.44712720769058789</v>
          </cell>
          <cell r="S773">
            <v>0</v>
          </cell>
          <cell r="T773" t="str">
            <v xml:space="preserve"> </v>
          </cell>
        </row>
        <row r="774">
          <cell r="B774">
            <v>16</v>
          </cell>
          <cell r="C774" t="str">
            <v>X/S Property (Reinsurance)</v>
          </cell>
          <cell r="D774">
            <v>0</v>
          </cell>
          <cell r="E774">
            <v>0</v>
          </cell>
          <cell r="F774">
            <v>0</v>
          </cell>
          <cell r="G774">
            <v>0</v>
          </cell>
          <cell r="H774">
            <v>0</v>
          </cell>
          <cell r="I774">
            <v>0</v>
          </cell>
          <cell r="J774">
            <v>1</v>
          </cell>
          <cell r="K774">
            <v>0.88966000000000001</v>
          </cell>
          <cell r="L774">
            <v>0</v>
          </cell>
          <cell r="M774">
            <v>0.88966000000000001</v>
          </cell>
          <cell r="N774">
            <v>0.88966000000000001</v>
          </cell>
          <cell r="O774">
            <v>0</v>
          </cell>
          <cell r="P774">
            <v>0.48444761667920849</v>
          </cell>
          <cell r="Q774">
            <v>0</v>
          </cell>
          <cell r="R774">
            <v>0.48444761667920849</v>
          </cell>
          <cell r="S774">
            <v>0</v>
          </cell>
          <cell r="T774" t="str">
            <v xml:space="preserve"> </v>
          </cell>
        </row>
        <row r="775">
          <cell r="B775">
            <v>17</v>
          </cell>
          <cell r="C775" t="str">
            <v>X/S Casualty (Reinsurance)</v>
          </cell>
          <cell r="D775">
            <v>0</v>
          </cell>
          <cell r="E775">
            <v>0</v>
          </cell>
          <cell r="F775">
            <v>0</v>
          </cell>
          <cell r="G775">
            <v>0</v>
          </cell>
          <cell r="H775">
            <v>0</v>
          </cell>
          <cell r="I775">
            <v>0</v>
          </cell>
          <cell r="J775">
            <v>1</v>
          </cell>
          <cell r="K775">
            <v>0.79842999999999997</v>
          </cell>
          <cell r="L775">
            <v>0</v>
          </cell>
          <cell r="M775">
            <v>0.79842999999999997</v>
          </cell>
          <cell r="N775">
            <v>0.79842999999999997</v>
          </cell>
          <cell r="O775">
            <v>0</v>
          </cell>
          <cell r="P775">
            <v>0.54775111649935904</v>
          </cell>
          <cell r="Q775">
            <v>0</v>
          </cell>
          <cell r="R775">
            <v>0.54775111649935904</v>
          </cell>
          <cell r="S775">
            <v>0</v>
          </cell>
          <cell r="T775" t="str">
            <v xml:space="preserve"> </v>
          </cell>
        </row>
        <row r="776">
          <cell r="B776">
            <v>18</v>
          </cell>
          <cell r="C776" t="str">
            <v>Other P/C</v>
          </cell>
          <cell r="D776">
            <v>0</v>
          </cell>
          <cell r="E776">
            <v>0</v>
          </cell>
          <cell r="F776">
            <v>0</v>
          </cell>
          <cell r="G776">
            <v>0</v>
          </cell>
          <cell r="H776">
            <v>0</v>
          </cell>
          <cell r="I776">
            <v>0</v>
          </cell>
          <cell r="J776">
            <v>1</v>
          </cell>
          <cell r="K776">
            <v>0.9</v>
          </cell>
          <cell r="L776">
            <v>0</v>
          </cell>
          <cell r="M776">
            <v>0.9</v>
          </cell>
          <cell r="N776">
            <v>0.9</v>
          </cell>
          <cell r="O776">
            <v>0</v>
          </cell>
          <cell r="P776">
            <v>0.33534540576794092</v>
          </cell>
          <cell r="Q776">
            <v>0</v>
          </cell>
          <cell r="R776">
            <v>0.33534540576794092</v>
          </cell>
          <cell r="S776">
            <v>0</v>
          </cell>
          <cell r="T776" t="str">
            <v xml:space="preserve"> </v>
          </cell>
        </row>
        <row r="777">
          <cell r="B777">
            <v>19</v>
          </cell>
          <cell r="C777" t="str">
            <v>Other P/C</v>
          </cell>
          <cell r="D777">
            <v>0</v>
          </cell>
          <cell r="E777">
            <v>0</v>
          </cell>
          <cell r="F777">
            <v>0</v>
          </cell>
          <cell r="G777">
            <v>0</v>
          </cell>
          <cell r="H777">
            <v>0</v>
          </cell>
          <cell r="I777">
            <v>0</v>
          </cell>
          <cell r="J777">
            <v>1</v>
          </cell>
          <cell r="K777">
            <v>0.9</v>
          </cell>
          <cell r="L777">
            <v>0</v>
          </cell>
          <cell r="M777">
            <v>0.9</v>
          </cell>
          <cell r="N777">
            <v>0.9</v>
          </cell>
          <cell r="O777">
            <v>0</v>
          </cell>
          <cell r="P777">
            <v>0.33534540576794092</v>
          </cell>
          <cell r="Q777">
            <v>0</v>
          </cell>
          <cell r="R777">
            <v>0.33534540576794092</v>
          </cell>
          <cell r="S777">
            <v>0</v>
          </cell>
          <cell r="T777" t="str">
            <v xml:space="preserve"> </v>
          </cell>
        </row>
        <row r="778">
          <cell r="B778">
            <v>20</v>
          </cell>
          <cell r="C778" t="str">
            <v>Sub-Total</v>
          </cell>
          <cell r="D778">
            <v>0</v>
          </cell>
          <cell r="E778">
            <v>0</v>
          </cell>
          <cell r="F778">
            <v>0</v>
          </cell>
          <cell r="G778">
            <v>0</v>
          </cell>
          <cell r="H778">
            <v>0</v>
          </cell>
          <cell r="I778">
            <v>0</v>
          </cell>
          <cell r="J778">
            <v>1</v>
          </cell>
          <cell r="K778">
            <v>1</v>
          </cell>
          <cell r="M778">
            <v>1</v>
          </cell>
          <cell r="N778">
            <v>1</v>
          </cell>
          <cell r="O778">
            <v>0</v>
          </cell>
          <cell r="P778">
            <v>1</v>
          </cell>
          <cell r="R778">
            <v>0</v>
          </cell>
          <cell r="S778">
            <v>0</v>
          </cell>
        </row>
        <row r="780">
          <cell r="B780">
            <v>21</v>
          </cell>
          <cell r="F780" t="str">
            <v>Percent of net pml added to reserves for stress:</v>
          </cell>
          <cell r="G780">
            <v>0.4</v>
          </cell>
        </row>
        <row r="784">
          <cell r="D784" t="str">
            <v>(1)</v>
          </cell>
          <cell r="E784" t="str">
            <v>(2)</v>
          </cell>
          <cell r="F784" t="str">
            <v>(3)</v>
          </cell>
          <cell r="G784" t="str">
            <v>(4)</v>
          </cell>
          <cell r="H784" t="str">
            <v>(5)</v>
          </cell>
          <cell r="I784" t="str">
            <v>(6)</v>
          </cell>
          <cell r="J784" t="str">
            <v>(7)</v>
          </cell>
          <cell r="K784" t="str">
            <v>(8)</v>
          </cell>
          <cell r="L784" t="str">
            <v>(9)</v>
          </cell>
          <cell r="M784" t="str">
            <v>(10)</v>
          </cell>
          <cell r="N784" t="str">
            <v>(11)</v>
          </cell>
          <cell r="O784" t="str">
            <v>(12)</v>
          </cell>
          <cell r="P784" t="str">
            <v>(13)</v>
          </cell>
          <cell r="Q784" t="str">
            <v>(14)</v>
          </cell>
          <cell r="R784" t="str">
            <v>(15)</v>
          </cell>
          <cell r="S784" t="str">
            <v>(16)</v>
          </cell>
          <cell r="T784" t="str">
            <v>(17)</v>
          </cell>
        </row>
        <row r="786">
          <cell r="E786" t="str">
            <v>&lt;---------------------------- Carried Reserve ----------------------------&gt;</v>
          </cell>
          <cell r="L786" t="str">
            <v>Adjust-</v>
          </cell>
          <cell r="M786" t="str">
            <v>Final</v>
          </cell>
          <cell r="N786" t="str">
            <v>Total</v>
          </cell>
          <cell r="R786" t="str">
            <v>Final</v>
          </cell>
          <cell r="S786" t="str">
            <v>Adjusted</v>
          </cell>
        </row>
        <row r="787">
          <cell r="C787" t="str">
            <v>Health Business</v>
          </cell>
          <cell r="D787" t="str">
            <v>%</v>
          </cell>
          <cell r="E787" t="str">
            <v>Baseline</v>
          </cell>
          <cell r="F787" t="str">
            <v>Allocated Adjustment</v>
          </cell>
          <cell r="G787" t="str">
            <v>Stress Test Adjustment</v>
          </cell>
          <cell r="H787" t="str">
            <v>Manual Adjustment</v>
          </cell>
          <cell r="I787" t="str">
            <v>Total</v>
          </cell>
          <cell r="J787" t="str">
            <v>Deficiency Factor</v>
          </cell>
          <cell r="K787" t="str">
            <v>Base Discount Factor</v>
          </cell>
          <cell r="L787" t="str">
            <v>ment to Discount Factor</v>
          </cell>
          <cell r="M787" t="str">
            <v>Discount Factor (8)+(9)</v>
          </cell>
          <cell r="N787" t="str">
            <v>Adj. Factor  (7)*(10)</v>
          </cell>
          <cell r="O787" t="str">
            <v>Adjusted Reserves (6)*(11)</v>
          </cell>
          <cell r="P787" t="str">
            <v>Base Capital Factor</v>
          </cell>
          <cell r="Q787" t="str">
            <v>Adjust- ment</v>
          </cell>
          <cell r="R787" t="str">
            <v>Capital Factor (13)+(14)</v>
          </cell>
          <cell r="S787" t="str">
            <v>Required Capital    (12)*(15)</v>
          </cell>
          <cell r="T787" t="str">
            <v>Explanation of Adjustments</v>
          </cell>
        </row>
        <row r="788">
          <cell r="B788">
            <v>22</v>
          </cell>
          <cell r="C788" t="str">
            <v>Medical</v>
          </cell>
          <cell r="D788">
            <v>0</v>
          </cell>
          <cell r="E788">
            <v>0</v>
          </cell>
          <cell r="F788">
            <v>0</v>
          </cell>
          <cell r="G788">
            <v>0</v>
          </cell>
          <cell r="H788">
            <v>0</v>
          </cell>
          <cell r="I788">
            <v>0</v>
          </cell>
          <cell r="J788">
            <v>1</v>
          </cell>
          <cell r="K788">
            <v>0.95</v>
          </cell>
          <cell r="L788">
            <v>0</v>
          </cell>
          <cell r="M788">
            <v>0.95</v>
          </cell>
          <cell r="N788">
            <v>0.95</v>
          </cell>
          <cell r="O788">
            <v>0</v>
          </cell>
          <cell r="P788">
            <v>0.38229376257545261</v>
          </cell>
          <cell r="Q788">
            <v>0</v>
          </cell>
          <cell r="R788">
            <v>0.38229376257545261</v>
          </cell>
          <cell r="S788">
            <v>0</v>
          </cell>
          <cell r="T788" t="str">
            <v xml:space="preserve"> </v>
          </cell>
        </row>
        <row r="789">
          <cell r="B789">
            <v>23</v>
          </cell>
          <cell r="C789" t="str">
            <v>Disability and Long Term Care</v>
          </cell>
          <cell r="D789">
            <v>0</v>
          </cell>
          <cell r="E789">
            <v>0</v>
          </cell>
          <cell r="F789">
            <v>0</v>
          </cell>
          <cell r="G789">
            <v>0</v>
          </cell>
          <cell r="H789">
            <v>0</v>
          </cell>
          <cell r="I789">
            <v>0</v>
          </cell>
          <cell r="J789">
            <v>1</v>
          </cell>
          <cell r="K789">
            <v>0.95</v>
          </cell>
          <cell r="L789">
            <v>0</v>
          </cell>
          <cell r="M789">
            <v>0.95</v>
          </cell>
          <cell r="N789">
            <v>0.95</v>
          </cell>
          <cell r="O789">
            <v>0</v>
          </cell>
          <cell r="P789">
            <v>0.38229376257545261</v>
          </cell>
          <cell r="Q789">
            <v>0</v>
          </cell>
          <cell r="R789">
            <v>0.38229376257545261</v>
          </cell>
          <cell r="S789">
            <v>0</v>
          </cell>
          <cell r="T789" t="str">
            <v xml:space="preserve"> </v>
          </cell>
        </row>
        <row r="790">
          <cell r="B790">
            <v>24</v>
          </cell>
          <cell r="C790" t="str">
            <v>Critical Illness - Guaranteed</v>
          </cell>
          <cell r="D790">
            <v>0</v>
          </cell>
          <cell r="E790">
            <v>0</v>
          </cell>
          <cell r="F790">
            <v>0</v>
          </cell>
          <cell r="G790">
            <v>0</v>
          </cell>
          <cell r="H790">
            <v>0</v>
          </cell>
          <cell r="I790">
            <v>0</v>
          </cell>
          <cell r="J790">
            <v>1</v>
          </cell>
          <cell r="K790">
            <v>0.95</v>
          </cell>
          <cell r="L790">
            <v>0</v>
          </cell>
          <cell r="M790">
            <v>0.95</v>
          </cell>
          <cell r="N790">
            <v>0.95</v>
          </cell>
          <cell r="O790">
            <v>0</v>
          </cell>
          <cell r="P790">
            <v>0.38229376257545261</v>
          </cell>
          <cell r="Q790">
            <v>0</v>
          </cell>
          <cell r="R790">
            <v>0.38229376257545261</v>
          </cell>
          <cell r="S790">
            <v>0</v>
          </cell>
          <cell r="T790" t="str">
            <v xml:space="preserve"> </v>
          </cell>
        </row>
        <row r="791">
          <cell r="B791">
            <v>25</v>
          </cell>
          <cell r="C791" t="str">
            <v>Critical Illness - NonGuaranteed</v>
          </cell>
          <cell r="D791">
            <v>0</v>
          </cell>
          <cell r="E791">
            <v>0</v>
          </cell>
          <cell r="F791">
            <v>0</v>
          </cell>
          <cell r="G791">
            <v>0</v>
          </cell>
          <cell r="H791">
            <v>0</v>
          </cell>
          <cell r="I791">
            <v>0</v>
          </cell>
          <cell r="J791">
            <v>1</v>
          </cell>
          <cell r="K791">
            <v>0.95</v>
          </cell>
          <cell r="L791">
            <v>0</v>
          </cell>
          <cell r="M791">
            <v>0.95</v>
          </cell>
          <cell r="N791">
            <v>0.95</v>
          </cell>
          <cell r="O791">
            <v>0</v>
          </cell>
          <cell r="P791">
            <v>0.38229376257545261</v>
          </cell>
          <cell r="Q791">
            <v>0</v>
          </cell>
          <cell r="R791">
            <v>0.38229376257545261</v>
          </cell>
          <cell r="S791">
            <v>0</v>
          </cell>
          <cell r="T791" t="str">
            <v xml:space="preserve"> </v>
          </cell>
        </row>
        <row r="792">
          <cell r="B792">
            <v>26</v>
          </cell>
          <cell r="C792" t="str">
            <v>Health Reinsurance</v>
          </cell>
          <cell r="D792">
            <v>0</v>
          </cell>
          <cell r="E792">
            <v>0</v>
          </cell>
          <cell r="F792">
            <v>0</v>
          </cell>
          <cell r="G792">
            <v>0</v>
          </cell>
          <cell r="H792">
            <v>0</v>
          </cell>
          <cell r="I792">
            <v>0</v>
          </cell>
          <cell r="J792">
            <v>1</v>
          </cell>
          <cell r="K792">
            <v>0.79842999999999997</v>
          </cell>
          <cell r="L792">
            <v>0</v>
          </cell>
          <cell r="M792">
            <v>0.79842999999999997</v>
          </cell>
          <cell r="N792">
            <v>0.79842999999999997</v>
          </cell>
          <cell r="O792">
            <v>0</v>
          </cell>
          <cell r="P792">
            <v>0.54775111649935904</v>
          </cell>
          <cell r="Q792">
            <v>0</v>
          </cell>
          <cell r="R792">
            <v>0.54775111649935904</v>
          </cell>
          <cell r="S792">
            <v>0</v>
          </cell>
          <cell r="T792" t="str">
            <v xml:space="preserve"> </v>
          </cell>
        </row>
        <row r="793">
          <cell r="B793">
            <v>27</v>
          </cell>
          <cell r="C793" t="str">
            <v>Other Health</v>
          </cell>
          <cell r="D793">
            <v>0</v>
          </cell>
          <cell r="E793">
            <v>0</v>
          </cell>
          <cell r="F793">
            <v>0</v>
          </cell>
          <cell r="G793">
            <v>0</v>
          </cell>
          <cell r="H793">
            <v>0</v>
          </cell>
          <cell r="I793">
            <v>0</v>
          </cell>
          <cell r="J793">
            <v>1</v>
          </cell>
          <cell r="K793">
            <v>0.95</v>
          </cell>
          <cell r="L793">
            <v>0</v>
          </cell>
          <cell r="M793">
            <v>0.95</v>
          </cell>
          <cell r="N793">
            <v>0.95</v>
          </cell>
          <cell r="O793">
            <v>0</v>
          </cell>
          <cell r="P793">
            <v>0.38229376257545261</v>
          </cell>
          <cell r="Q793">
            <v>0</v>
          </cell>
          <cell r="R793">
            <v>0.38229376257545261</v>
          </cell>
          <cell r="S793">
            <v>0</v>
          </cell>
          <cell r="T793" t="str">
            <v xml:space="preserve"> </v>
          </cell>
        </row>
        <row r="794">
          <cell r="B794">
            <v>28</v>
          </cell>
          <cell r="C794" t="str">
            <v>Other Health</v>
          </cell>
          <cell r="D794">
            <v>0</v>
          </cell>
          <cell r="E794">
            <v>0</v>
          </cell>
          <cell r="F794">
            <v>0</v>
          </cell>
          <cell r="G794">
            <v>0</v>
          </cell>
          <cell r="H794">
            <v>0</v>
          </cell>
          <cell r="I794">
            <v>0</v>
          </cell>
          <cell r="J794">
            <v>1</v>
          </cell>
          <cell r="K794">
            <v>0.95</v>
          </cell>
          <cell r="L794">
            <v>0</v>
          </cell>
          <cell r="M794">
            <v>0.95</v>
          </cell>
          <cell r="N794">
            <v>0.95</v>
          </cell>
          <cell r="O794">
            <v>0</v>
          </cell>
          <cell r="P794">
            <v>0.38229376257545261</v>
          </cell>
          <cell r="Q794">
            <v>0</v>
          </cell>
          <cell r="R794">
            <v>0.38229376257545261</v>
          </cell>
          <cell r="S794">
            <v>0</v>
          </cell>
          <cell r="T794" t="str">
            <v xml:space="preserve"> </v>
          </cell>
        </row>
        <row r="795">
          <cell r="B795">
            <v>29</v>
          </cell>
          <cell r="C795" t="str">
            <v>Sub-Total</v>
          </cell>
          <cell r="D795">
            <v>0</v>
          </cell>
          <cell r="E795">
            <v>0</v>
          </cell>
          <cell r="F795">
            <v>0</v>
          </cell>
          <cell r="G795">
            <v>0</v>
          </cell>
          <cell r="H795">
            <v>0</v>
          </cell>
          <cell r="I795">
            <v>0</v>
          </cell>
          <cell r="J795">
            <v>1</v>
          </cell>
          <cell r="K795">
            <v>1</v>
          </cell>
          <cell r="M795">
            <v>1</v>
          </cell>
          <cell r="N795">
            <v>1</v>
          </cell>
          <cell r="O795">
            <v>0</v>
          </cell>
          <cell r="P795">
            <v>1</v>
          </cell>
          <cell r="R795">
            <v>0</v>
          </cell>
          <cell r="S795">
            <v>0</v>
          </cell>
        </row>
        <row r="800">
          <cell r="B800">
            <v>30</v>
          </cell>
          <cell r="C800" t="str">
            <v>Totals</v>
          </cell>
          <cell r="D800">
            <v>0</v>
          </cell>
          <cell r="E800">
            <v>0</v>
          </cell>
          <cell r="F800">
            <v>0</v>
          </cell>
          <cell r="G800">
            <v>0</v>
          </cell>
          <cell r="H800">
            <v>0</v>
          </cell>
          <cell r="I800">
            <v>0</v>
          </cell>
          <cell r="J800">
            <v>0</v>
          </cell>
          <cell r="K800">
            <v>1</v>
          </cell>
          <cell r="M800">
            <v>1</v>
          </cell>
          <cell r="N800">
            <v>1</v>
          </cell>
          <cell r="O800">
            <v>0</v>
          </cell>
          <cell r="P800">
            <v>0</v>
          </cell>
          <cell r="R800">
            <v>0</v>
          </cell>
          <cell r="S800">
            <v>0</v>
          </cell>
        </row>
        <row r="802">
          <cell r="B802">
            <v>31</v>
          </cell>
          <cell r="O802" t="str">
            <v xml:space="preserve">Growth Factor </v>
          </cell>
          <cell r="S802">
            <v>1.5</v>
          </cell>
          <cell r="T802" t="str">
            <v xml:space="preserve"> </v>
          </cell>
        </row>
        <row r="803">
          <cell r="B803">
            <v>32</v>
          </cell>
          <cell r="O803" t="str">
            <v>By Line Diversification Factor</v>
          </cell>
          <cell r="S803">
            <v>1</v>
          </cell>
        </row>
        <row r="804">
          <cell r="O804" t="str">
            <v>By Country Diversification Factor</v>
          </cell>
          <cell r="S804">
            <v>1</v>
          </cell>
        </row>
        <row r="805">
          <cell r="B805">
            <v>33</v>
          </cell>
          <cell r="C805" t="str">
            <v>Net Unearned Prem Reserve P/C only</v>
          </cell>
          <cell r="E805">
            <v>0</v>
          </cell>
          <cell r="O805" t="str">
            <v>Adjusted Non-Life Reserve Required Capital</v>
          </cell>
          <cell r="S805">
            <v>0</v>
          </cell>
        </row>
        <row r="806">
          <cell r="B806">
            <v>34</v>
          </cell>
          <cell r="O806" t="str">
            <v>Analyst's Adjustment ( Non-Life Business)</v>
          </cell>
          <cell r="S806">
            <v>0</v>
          </cell>
          <cell r="T806" t="str">
            <v xml:space="preserve"> </v>
          </cell>
        </row>
        <row r="807">
          <cell r="B807">
            <v>35</v>
          </cell>
          <cell r="O807" t="str">
            <v>Net Required Capital for Non-Life Reserve Risk (B5)</v>
          </cell>
          <cell r="S807">
            <v>0</v>
          </cell>
        </row>
        <row r="808">
          <cell r="G808" t="str">
            <v>Note: Mortality and Longevity Risk captured on Life Reserves page.</v>
          </cell>
        </row>
      </sheetData>
      <sheetData sheetId="6">
        <row r="3">
          <cell r="C3" t="str">
            <v xml:space="preserve">Company:   </v>
          </cell>
          <cell r="D3" t="str">
            <v>XYZ Sample</v>
          </cell>
          <cell r="F3" t="str">
            <v>Currency:</v>
          </cell>
          <cell r="G3" t="str">
            <v>Euros</v>
          </cell>
          <cell r="L3" t="str">
            <v>Page 6</v>
          </cell>
          <cell r="AE3" t="str">
            <v xml:space="preserve">Company:   </v>
          </cell>
          <cell r="AF3" t="str">
            <v>XYZ Sample</v>
          </cell>
          <cell r="AI3" t="str">
            <v>Currency:</v>
          </cell>
          <cell r="AJ3" t="str">
            <v>Euros</v>
          </cell>
          <cell r="AQ3" t="str">
            <v>Summary Exhibit 6</v>
          </cell>
        </row>
        <row r="4">
          <cell r="C4" t="str">
            <v>AMB #:</v>
          </cell>
          <cell r="D4" t="str">
            <v>99999</v>
          </cell>
          <cell r="F4" t="str">
            <v>Denomination:</v>
          </cell>
          <cell r="G4" t="str">
            <v>(000)s</v>
          </cell>
          <cell r="AE4" t="str">
            <v>AMB #:</v>
          </cell>
          <cell r="AF4" t="str">
            <v>99999</v>
          </cell>
          <cell r="AI4" t="str">
            <v>Denomination:</v>
          </cell>
          <cell r="AJ4" t="str">
            <v>(000)s</v>
          </cell>
        </row>
        <row r="5">
          <cell r="C5" t="str">
            <v>Analyst:</v>
          </cell>
          <cell r="D5" t="str">
            <v xml:space="preserve"> </v>
          </cell>
          <cell r="AE5" t="str">
            <v>Analyst:</v>
          </cell>
          <cell r="AF5" t="str">
            <v xml:space="preserve"> </v>
          </cell>
        </row>
        <row r="6">
          <cell r="E6">
            <v>39813</v>
          </cell>
          <cell r="H6" t="str">
            <v>Base</v>
          </cell>
          <cell r="J6" t="str">
            <v>Final</v>
          </cell>
          <cell r="K6" t="str">
            <v>Adjusted</v>
          </cell>
        </row>
        <row r="7">
          <cell r="E7" t="str">
            <v>In Force  Business</v>
          </cell>
          <cell r="H7" t="str">
            <v>Capital</v>
          </cell>
          <cell r="I7" t="str">
            <v>Adjust-</v>
          </cell>
          <cell r="J7" t="str">
            <v>Capital</v>
          </cell>
          <cell r="K7" t="str">
            <v>Required</v>
          </cell>
          <cell r="AG7" t="str">
            <v>Inforce Business</v>
          </cell>
          <cell r="AM7" t="str">
            <v>Adjusted Required Capital</v>
          </cell>
        </row>
        <row r="8">
          <cell r="C8" t="str">
            <v>Sums At Risk:</v>
          </cell>
          <cell r="E8" t="str">
            <v>Annual Statement or Questionnaire Amount</v>
          </cell>
          <cell r="H8" t="str">
            <v>Factor</v>
          </cell>
          <cell r="I8" t="str">
            <v>ment</v>
          </cell>
          <cell r="J8" t="str">
            <v>Factor</v>
          </cell>
          <cell r="K8" t="str">
            <v>Capital</v>
          </cell>
          <cell r="L8" t="str">
            <v>Factor {Formula =}</v>
          </cell>
          <cell r="AE8" t="str">
            <v>Sums At Risk:</v>
          </cell>
          <cell r="AG8">
            <v>39813</v>
          </cell>
          <cell r="AH8">
            <v>40178</v>
          </cell>
          <cell r="AI8">
            <v>40543</v>
          </cell>
          <cell r="AJ8">
            <v>40908</v>
          </cell>
          <cell r="AK8">
            <v>41274</v>
          </cell>
          <cell r="AM8">
            <v>39813</v>
          </cell>
          <cell r="AN8">
            <v>40178</v>
          </cell>
          <cell r="AO8">
            <v>40543</v>
          </cell>
          <cell r="AP8">
            <v>40908</v>
          </cell>
          <cell r="AQ8">
            <v>41274</v>
          </cell>
        </row>
        <row r="10">
          <cell r="C10" t="str">
            <v>MORTALITY</v>
          </cell>
          <cell r="E10" t="str">
            <v>Gross Only</v>
          </cell>
          <cell r="F10" t="str">
            <v>Reinsurance</v>
          </cell>
          <cell r="G10" t="str">
            <v xml:space="preserve">Net </v>
          </cell>
          <cell r="L10" t="str">
            <v>&lt;=  For Mortality only  =&gt;</v>
          </cell>
          <cell r="AE10" t="str">
            <v>MORTALITY</v>
          </cell>
          <cell r="AG10" t="str">
            <v>Net of Reinsurance</v>
          </cell>
          <cell r="AM10" t="str">
            <v>Net of Reinsurance</v>
          </cell>
        </row>
        <row r="12">
          <cell r="B12">
            <v>1</v>
          </cell>
          <cell r="C12" t="str">
            <v>Individual Life In-Force</v>
          </cell>
          <cell r="E12">
            <v>0</v>
          </cell>
          <cell r="F12">
            <v>0</v>
          </cell>
          <cell r="G12">
            <v>0</v>
          </cell>
          <cell r="L12" t="str">
            <v>=0.0015 for 1st 349M, 0.0010 next 3140M,</v>
          </cell>
          <cell r="AD12">
            <v>1</v>
          </cell>
          <cell r="AE12" t="str">
            <v>Individual Life In-Force</v>
          </cell>
          <cell r="AG12">
            <v>0</v>
          </cell>
          <cell r="AH12">
            <v>0</v>
          </cell>
          <cell r="AI12">
            <v>0</v>
          </cell>
          <cell r="AJ12">
            <v>0</v>
          </cell>
          <cell r="AK12">
            <v>0</v>
          </cell>
        </row>
        <row r="13">
          <cell r="B13">
            <v>2</v>
          </cell>
          <cell r="C13" t="str">
            <v>(Less) Ord. Life Reserve</v>
          </cell>
          <cell r="E13">
            <v>0</v>
          </cell>
          <cell r="F13">
            <v>0</v>
          </cell>
          <cell r="G13">
            <v>0</v>
          </cell>
          <cell r="L13" t="str">
            <v>0.00075 next 13954M, 0.0006 over 17443M</v>
          </cell>
          <cell r="AD13">
            <v>2</v>
          </cell>
          <cell r="AE13" t="str">
            <v>(Less) Ord. Life Reserve</v>
          </cell>
          <cell r="AG13">
            <v>0</v>
          </cell>
          <cell r="AH13">
            <v>0</v>
          </cell>
          <cell r="AI13">
            <v>0</v>
          </cell>
          <cell r="AJ13">
            <v>0</v>
          </cell>
          <cell r="AK13">
            <v>0</v>
          </cell>
        </row>
        <row r="14">
          <cell r="B14">
            <v>3</v>
          </cell>
          <cell r="C14" t="str">
            <v>SUBTOTAL - Ordinary Life In-Force</v>
          </cell>
          <cell r="E14">
            <v>0</v>
          </cell>
          <cell r="F14">
            <v>0</v>
          </cell>
          <cell r="G14">
            <v>0</v>
          </cell>
          <cell r="H14">
            <v>1.5E-3</v>
          </cell>
          <cell r="I14">
            <v>0</v>
          </cell>
          <cell r="J14">
            <v>1.5E-3</v>
          </cell>
          <cell r="K14">
            <v>0</v>
          </cell>
          <cell r="AD14">
            <v>3</v>
          </cell>
          <cell r="AE14" t="str">
            <v>SUBTOTAL - Ordinary Life In-Force</v>
          </cell>
          <cell r="AG14">
            <v>0</v>
          </cell>
          <cell r="AH14">
            <v>0</v>
          </cell>
          <cell r="AI14">
            <v>0</v>
          </cell>
          <cell r="AJ14">
            <v>0</v>
          </cell>
          <cell r="AK14">
            <v>0</v>
          </cell>
          <cell r="AM14">
            <v>0</v>
          </cell>
          <cell r="AN14">
            <v>0</v>
          </cell>
          <cell r="AO14">
            <v>0</v>
          </cell>
          <cell r="AP14">
            <v>0</v>
          </cell>
          <cell r="AQ14">
            <v>0</v>
          </cell>
        </row>
        <row r="16">
          <cell r="B16">
            <v>4</v>
          </cell>
          <cell r="C16" t="str">
            <v>Credit Life In-Force</v>
          </cell>
          <cell r="E16">
            <v>0</v>
          </cell>
          <cell r="F16">
            <v>0</v>
          </cell>
          <cell r="G16">
            <v>0</v>
          </cell>
          <cell r="L16" t="str">
            <v>=0.0012 for 1st 349M, 0.0008 next 3140M,</v>
          </cell>
          <cell r="AD16">
            <v>4</v>
          </cell>
          <cell r="AE16" t="str">
            <v>Credit Life In-Force</v>
          </cell>
          <cell r="AG16">
            <v>0</v>
          </cell>
          <cell r="AH16">
            <v>0</v>
          </cell>
          <cell r="AI16">
            <v>0</v>
          </cell>
          <cell r="AJ16">
            <v>0</v>
          </cell>
          <cell r="AK16">
            <v>0</v>
          </cell>
        </row>
        <row r="17">
          <cell r="B17">
            <v>5</v>
          </cell>
          <cell r="C17" t="str">
            <v>(Less) Credit Life Reserve</v>
          </cell>
          <cell r="E17">
            <v>0</v>
          </cell>
          <cell r="F17">
            <v>0</v>
          </cell>
          <cell r="G17">
            <v>0</v>
          </cell>
          <cell r="L17" t="str">
            <v>0.0006 next 13954M, 0.0005 over 17443M</v>
          </cell>
          <cell r="AD17">
            <v>5</v>
          </cell>
          <cell r="AE17" t="str">
            <v>(Less) Credit Life Reserve</v>
          </cell>
          <cell r="AG17">
            <v>0</v>
          </cell>
          <cell r="AH17">
            <v>0</v>
          </cell>
          <cell r="AI17">
            <v>0</v>
          </cell>
          <cell r="AJ17">
            <v>0</v>
          </cell>
          <cell r="AK17">
            <v>0</v>
          </cell>
        </row>
        <row r="18">
          <cell r="B18">
            <v>6</v>
          </cell>
          <cell r="C18" t="str">
            <v>SUBTOTAL - Credit Life In-Force</v>
          </cell>
          <cell r="E18">
            <v>0</v>
          </cell>
          <cell r="F18">
            <v>0</v>
          </cell>
          <cell r="G18">
            <v>0</v>
          </cell>
          <cell r="H18">
            <v>1.1999999999999999E-3</v>
          </cell>
          <cell r="I18">
            <v>0</v>
          </cell>
          <cell r="J18">
            <v>1.1999999999999999E-3</v>
          </cell>
          <cell r="K18">
            <v>0</v>
          </cell>
          <cell r="AD18">
            <v>6</v>
          </cell>
          <cell r="AE18" t="str">
            <v>SUBTOTAL - Credit Life In-Force</v>
          </cell>
          <cell r="AG18">
            <v>0</v>
          </cell>
          <cell r="AH18">
            <v>0</v>
          </cell>
          <cell r="AI18">
            <v>0</v>
          </cell>
          <cell r="AJ18">
            <v>0</v>
          </cell>
          <cell r="AK18">
            <v>0</v>
          </cell>
          <cell r="AM18">
            <v>0</v>
          </cell>
          <cell r="AN18">
            <v>0</v>
          </cell>
          <cell r="AO18">
            <v>0</v>
          </cell>
          <cell r="AP18">
            <v>0</v>
          </cell>
          <cell r="AQ18">
            <v>0</v>
          </cell>
        </row>
        <row r="20">
          <cell r="B20">
            <v>7</v>
          </cell>
          <cell r="C20" t="str">
            <v>Group Life In-Force</v>
          </cell>
          <cell r="E20">
            <v>0</v>
          </cell>
          <cell r="F20">
            <v>0</v>
          </cell>
          <cell r="G20">
            <v>0</v>
          </cell>
          <cell r="AD20">
            <v>7</v>
          </cell>
          <cell r="AE20" t="str">
            <v>Group Life In-Force</v>
          </cell>
          <cell r="AG20">
            <v>0</v>
          </cell>
          <cell r="AH20">
            <v>0</v>
          </cell>
          <cell r="AI20">
            <v>0</v>
          </cell>
          <cell r="AJ20">
            <v>0</v>
          </cell>
          <cell r="AK20">
            <v>0</v>
          </cell>
        </row>
        <row r="21">
          <cell r="B21">
            <v>8</v>
          </cell>
          <cell r="C21" t="str">
            <v>(Less) FEGLI/SEGLI In-Force</v>
          </cell>
          <cell r="E21">
            <v>0</v>
          </cell>
          <cell r="F21">
            <v>0</v>
          </cell>
          <cell r="G21">
            <v>0</v>
          </cell>
          <cell r="L21" t="str">
            <v>=0.0012 for 1st 349M, 0.0008 next 3140M,</v>
          </cell>
          <cell r="AD21">
            <v>8</v>
          </cell>
          <cell r="AE21" t="str">
            <v>(Less) FEGLI/SEGLI In-Force</v>
          </cell>
          <cell r="AG21">
            <v>0</v>
          </cell>
          <cell r="AH21">
            <v>0</v>
          </cell>
          <cell r="AI21">
            <v>0</v>
          </cell>
          <cell r="AJ21">
            <v>0</v>
          </cell>
          <cell r="AK21">
            <v>0</v>
          </cell>
        </row>
        <row r="22">
          <cell r="B22">
            <v>9</v>
          </cell>
          <cell r="C22" t="str">
            <v>(Less) Group Life Reserve</v>
          </cell>
          <cell r="E22">
            <v>0</v>
          </cell>
          <cell r="F22">
            <v>0</v>
          </cell>
          <cell r="G22">
            <v>0</v>
          </cell>
          <cell r="L22" t="str">
            <v>0.0006 next 13954M, 0.0005 over 17443M</v>
          </cell>
          <cell r="AD22">
            <v>9</v>
          </cell>
          <cell r="AE22" t="str">
            <v>(Less) Group Life Reserve</v>
          </cell>
          <cell r="AG22">
            <v>0</v>
          </cell>
          <cell r="AH22">
            <v>0</v>
          </cell>
          <cell r="AI22">
            <v>0</v>
          </cell>
          <cell r="AJ22">
            <v>0</v>
          </cell>
          <cell r="AK22">
            <v>0</v>
          </cell>
        </row>
        <row r="23">
          <cell r="B23">
            <v>10</v>
          </cell>
          <cell r="C23" t="str">
            <v>SUBTOTAL - Group Life In-Force</v>
          </cell>
          <cell r="E23">
            <v>0</v>
          </cell>
          <cell r="F23">
            <v>0</v>
          </cell>
          <cell r="G23">
            <v>0</v>
          </cell>
          <cell r="H23">
            <v>1.1999999999999999E-3</v>
          </cell>
          <cell r="I23">
            <v>0</v>
          </cell>
          <cell r="J23">
            <v>1.1999999999999999E-3</v>
          </cell>
          <cell r="K23">
            <v>0</v>
          </cell>
          <cell r="AD23">
            <v>10</v>
          </cell>
          <cell r="AE23" t="str">
            <v>SUBTOTAL - Group Life In-Force</v>
          </cell>
          <cell r="AG23">
            <v>0</v>
          </cell>
          <cell r="AH23">
            <v>0</v>
          </cell>
          <cell r="AI23">
            <v>0</v>
          </cell>
          <cell r="AJ23">
            <v>0</v>
          </cell>
          <cell r="AK23">
            <v>0</v>
          </cell>
          <cell r="AM23">
            <v>0</v>
          </cell>
          <cell r="AN23">
            <v>0</v>
          </cell>
          <cell r="AO23">
            <v>0</v>
          </cell>
          <cell r="AP23">
            <v>0</v>
          </cell>
          <cell r="AQ23">
            <v>0</v>
          </cell>
        </row>
        <row r="26">
          <cell r="C26" t="str">
            <v>LONGEVITY</v>
          </cell>
          <cell r="E26" t="str">
            <v>Gross Only</v>
          </cell>
          <cell r="F26" t="str">
            <v>Reinsurance</v>
          </cell>
          <cell r="G26" t="str">
            <v xml:space="preserve">Net </v>
          </cell>
          <cell r="AE26" t="str">
            <v>LONGEVITY</v>
          </cell>
          <cell r="AG26" t="str">
            <v>Net of Reinsurance</v>
          </cell>
          <cell r="AM26" t="str">
            <v>Net of Reinsurance</v>
          </cell>
        </row>
        <row r="27">
          <cell r="L27" t="str">
            <v>Explanation  of Adjustment</v>
          </cell>
        </row>
        <row r="28">
          <cell r="B28">
            <v>11</v>
          </cell>
          <cell r="C28" t="str">
            <v>Immediate Annuity Reserves</v>
          </cell>
          <cell r="E28">
            <v>0</v>
          </cell>
          <cell r="F28">
            <v>0</v>
          </cell>
          <cell r="G28">
            <v>0</v>
          </cell>
          <cell r="H28">
            <v>0.04</v>
          </cell>
          <cell r="I28">
            <v>0</v>
          </cell>
          <cell r="J28">
            <v>0.04</v>
          </cell>
          <cell r="K28">
            <v>0</v>
          </cell>
          <cell r="AD28">
            <v>11</v>
          </cell>
          <cell r="AE28" t="str">
            <v>Immediate Annuity Reserves</v>
          </cell>
          <cell r="AG28">
            <v>0</v>
          </cell>
          <cell r="AH28">
            <v>0</v>
          </cell>
          <cell r="AI28">
            <v>0</v>
          </cell>
          <cell r="AJ28">
            <v>0</v>
          </cell>
          <cell r="AK28">
            <v>0</v>
          </cell>
          <cell r="AM28">
            <v>0</v>
          </cell>
          <cell r="AN28">
            <v>0</v>
          </cell>
          <cell r="AO28">
            <v>0</v>
          </cell>
          <cell r="AP28">
            <v>0</v>
          </cell>
          <cell r="AQ28">
            <v>0</v>
          </cell>
        </row>
        <row r="29">
          <cell r="B29">
            <v>12</v>
          </cell>
          <cell r="C29" t="str">
            <v>Deferred Annuity Reserves</v>
          </cell>
          <cell r="E29">
            <v>0</v>
          </cell>
          <cell r="F29">
            <v>0</v>
          </cell>
          <cell r="G29">
            <v>0</v>
          </cell>
          <cell r="H29">
            <v>0.04</v>
          </cell>
          <cell r="I29">
            <v>0</v>
          </cell>
          <cell r="J29">
            <v>0.04</v>
          </cell>
          <cell r="K29">
            <v>0</v>
          </cell>
          <cell r="AD29">
            <v>12</v>
          </cell>
          <cell r="AE29" t="str">
            <v>Deferred Annuity Reserves</v>
          </cell>
          <cell r="AG29">
            <v>0</v>
          </cell>
          <cell r="AH29">
            <v>0</v>
          </cell>
          <cell r="AI29">
            <v>0</v>
          </cell>
          <cell r="AJ29">
            <v>0</v>
          </cell>
          <cell r="AK29">
            <v>0</v>
          </cell>
          <cell r="AM29">
            <v>0</v>
          </cell>
          <cell r="AN29">
            <v>0</v>
          </cell>
          <cell r="AO29">
            <v>0</v>
          </cell>
          <cell r="AP29">
            <v>0</v>
          </cell>
          <cell r="AQ29">
            <v>0</v>
          </cell>
        </row>
        <row r="30">
          <cell r="B30">
            <v>13</v>
          </cell>
          <cell r="C30" t="str">
            <v>Pension Plan Reserves</v>
          </cell>
          <cell r="E30">
            <v>0</v>
          </cell>
          <cell r="F30">
            <v>0</v>
          </cell>
          <cell r="G30">
            <v>0</v>
          </cell>
          <cell r="H30">
            <v>0.06</v>
          </cell>
          <cell r="I30">
            <v>0</v>
          </cell>
          <cell r="J30">
            <v>0.06</v>
          </cell>
          <cell r="K30">
            <v>0</v>
          </cell>
          <cell r="AD30">
            <v>13</v>
          </cell>
          <cell r="AE30" t="str">
            <v>Pension Plan Reserves</v>
          </cell>
          <cell r="AG30">
            <v>0</v>
          </cell>
          <cell r="AH30">
            <v>0</v>
          </cell>
          <cell r="AI30">
            <v>0</v>
          </cell>
          <cell r="AJ30">
            <v>0</v>
          </cell>
          <cell r="AK30">
            <v>0</v>
          </cell>
          <cell r="AM30">
            <v>0</v>
          </cell>
          <cell r="AN30">
            <v>0</v>
          </cell>
          <cell r="AO30">
            <v>0</v>
          </cell>
          <cell r="AP30">
            <v>0</v>
          </cell>
          <cell r="AQ30">
            <v>0</v>
          </cell>
        </row>
        <row r="31">
          <cell r="B31">
            <v>14</v>
          </cell>
          <cell r="C31" t="str">
            <v>German Healthcare Reserves</v>
          </cell>
          <cell r="E31">
            <v>0</v>
          </cell>
          <cell r="F31">
            <v>0</v>
          </cell>
          <cell r="G31">
            <v>0</v>
          </cell>
          <cell r="H31">
            <v>0.03</v>
          </cell>
          <cell r="I31">
            <v>0</v>
          </cell>
          <cell r="J31">
            <v>0.03</v>
          </cell>
          <cell r="K31">
            <v>0</v>
          </cell>
          <cell r="AD31">
            <v>14</v>
          </cell>
          <cell r="AE31" t="str">
            <v>German Healthcare Reserves</v>
          </cell>
          <cell r="AG31">
            <v>0</v>
          </cell>
          <cell r="AH31">
            <v>0</v>
          </cell>
          <cell r="AI31">
            <v>0</v>
          </cell>
          <cell r="AJ31">
            <v>0</v>
          </cell>
          <cell r="AK31">
            <v>0</v>
          </cell>
          <cell r="AM31">
            <v>0</v>
          </cell>
          <cell r="AN31">
            <v>0</v>
          </cell>
          <cell r="AO31">
            <v>0</v>
          </cell>
          <cell r="AP31">
            <v>0</v>
          </cell>
          <cell r="AQ31">
            <v>0</v>
          </cell>
        </row>
        <row r="32">
          <cell r="B32">
            <v>15</v>
          </cell>
          <cell r="C32" t="str">
            <v>Other Longevity Risks Reserves</v>
          </cell>
          <cell r="E32">
            <v>0</v>
          </cell>
          <cell r="F32">
            <v>0</v>
          </cell>
          <cell r="G32">
            <v>0</v>
          </cell>
          <cell r="H32">
            <v>0.05</v>
          </cell>
          <cell r="I32">
            <v>0</v>
          </cell>
          <cell r="J32">
            <v>0.05</v>
          </cell>
          <cell r="K32">
            <v>0</v>
          </cell>
          <cell r="AD32">
            <v>15</v>
          </cell>
          <cell r="AE32" t="str">
            <v>Other Longevity Risks Reserves</v>
          </cell>
          <cell r="AG32">
            <v>0</v>
          </cell>
          <cell r="AH32">
            <v>0</v>
          </cell>
          <cell r="AI32">
            <v>0</v>
          </cell>
          <cell r="AJ32">
            <v>0</v>
          </cell>
          <cell r="AK32">
            <v>0</v>
          </cell>
          <cell r="AM32">
            <v>0</v>
          </cell>
          <cell r="AN32">
            <v>0</v>
          </cell>
          <cell r="AO32">
            <v>0</v>
          </cell>
          <cell r="AP32">
            <v>0</v>
          </cell>
          <cell r="AQ32">
            <v>0</v>
          </cell>
        </row>
        <row r="33">
          <cell r="B33">
            <v>16</v>
          </cell>
          <cell r="C33" t="str">
            <v>Subtotal - Longevity Risks</v>
          </cell>
          <cell r="E33">
            <v>0</v>
          </cell>
          <cell r="F33">
            <v>0</v>
          </cell>
          <cell r="G33">
            <v>0</v>
          </cell>
          <cell r="H33">
            <v>0</v>
          </cell>
          <cell r="J33">
            <v>0</v>
          </cell>
          <cell r="K33">
            <v>0</v>
          </cell>
          <cell r="AD33">
            <v>16</v>
          </cell>
          <cell r="AE33" t="str">
            <v>Subtotal - Longevity Risks</v>
          </cell>
          <cell r="AG33">
            <v>0</v>
          </cell>
          <cell r="AH33">
            <v>0</v>
          </cell>
          <cell r="AI33">
            <v>0</v>
          </cell>
          <cell r="AJ33">
            <v>0</v>
          </cell>
          <cell r="AK33">
            <v>0</v>
          </cell>
          <cell r="AM33">
            <v>0</v>
          </cell>
          <cell r="AN33">
            <v>0</v>
          </cell>
          <cell r="AO33">
            <v>0</v>
          </cell>
          <cell r="AP33">
            <v>0</v>
          </cell>
          <cell r="AQ33">
            <v>0</v>
          </cell>
        </row>
        <row r="35">
          <cell r="B35">
            <v>17</v>
          </cell>
          <cell r="C35" t="str">
            <v>Non-Proportional Life Reinsurance Reserves</v>
          </cell>
          <cell r="E35">
            <v>0</v>
          </cell>
          <cell r="F35">
            <v>0</v>
          </cell>
          <cell r="G35">
            <v>0</v>
          </cell>
          <cell r="H35">
            <v>0.03</v>
          </cell>
          <cell r="I35">
            <v>0</v>
          </cell>
          <cell r="J35">
            <v>0.03</v>
          </cell>
          <cell r="K35">
            <v>0</v>
          </cell>
          <cell r="AD35">
            <v>17</v>
          </cell>
          <cell r="AE35" t="str">
            <v>Non-Proportional Life Reinsurance Reserves</v>
          </cell>
          <cell r="AG35">
            <v>0</v>
          </cell>
          <cell r="AH35">
            <v>0</v>
          </cell>
          <cell r="AI35">
            <v>0</v>
          </cell>
          <cell r="AJ35">
            <v>0</v>
          </cell>
          <cell r="AK35">
            <v>0</v>
          </cell>
          <cell r="AM35">
            <v>0</v>
          </cell>
          <cell r="AN35">
            <v>0</v>
          </cell>
          <cell r="AO35">
            <v>0</v>
          </cell>
          <cell r="AP35">
            <v>0</v>
          </cell>
          <cell r="AQ35">
            <v>0</v>
          </cell>
        </row>
        <row r="37">
          <cell r="H37" t="str">
            <v>By Country Diversification Factor:</v>
          </cell>
          <cell r="K37">
            <v>1</v>
          </cell>
          <cell r="AE37" t="str">
            <v>By Country Diversification Factor:</v>
          </cell>
          <cell r="AM37">
            <v>1</v>
          </cell>
          <cell r="AN37">
            <v>1</v>
          </cell>
          <cell r="AO37">
            <v>1</v>
          </cell>
          <cell r="AP37">
            <v>1</v>
          </cell>
          <cell r="AQ37">
            <v>1</v>
          </cell>
        </row>
        <row r="38">
          <cell r="B38">
            <v>18</v>
          </cell>
          <cell r="C38" t="str">
            <v>GRAND TOTAL</v>
          </cell>
          <cell r="E38">
            <v>0</v>
          </cell>
          <cell r="F38">
            <v>0</v>
          </cell>
          <cell r="G38">
            <v>0</v>
          </cell>
          <cell r="H38">
            <v>0</v>
          </cell>
          <cell r="J38">
            <v>0</v>
          </cell>
          <cell r="K38">
            <v>0</v>
          </cell>
          <cell r="L38" t="str">
            <v>Net Required Capital for Life Reserve Risk (B5)</v>
          </cell>
          <cell r="AD38">
            <v>18</v>
          </cell>
          <cell r="AE38" t="str">
            <v>GRAND TOTAL</v>
          </cell>
          <cell r="AG38">
            <v>0</v>
          </cell>
          <cell r="AH38">
            <v>0</v>
          </cell>
          <cell r="AI38">
            <v>0</v>
          </cell>
          <cell r="AJ38">
            <v>0</v>
          </cell>
          <cell r="AK38">
            <v>0</v>
          </cell>
          <cell r="AM38">
            <v>0</v>
          </cell>
          <cell r="AN38">
            <v>0</v>
          </cell>
          <cell r="AO38">
            <v>0</v>
          </cell>
          <cell r="AP38">
            <v>0</v>
          </cell>
          <cell r="AQ38">
            <v>0</v>
          </cell>
        </row>
        <row r="43">
          <cell r="C43" t="str">
            <v xml:space="preserve">Company:   </v>
          </cell>
          <cell r="D43" t="str">
            <v>XYZ Sample</v>
          </cell>
          <cell r="F43" t="str">
            <v>Currency:</v>
          </cell>
          <cell r="G43" t="str">
            <v>Euros</v>
          </cell>
          <cell r="L43" t="str">
            <v>Page 14</v>
          </cell>
        </row>
        <row r="44">
          <cell r="C44" t="str">
            <v>AMB #:</v>
          </cell>
          <cell r="D44" t="str">
            <v>99999</v>
          </cell>
          <cell r="F44" t="str">
            <v>Denomination:</v>
          </cell>
          <cell r="G44" t="str">
            <v>(000)s</v>
          </cell>
        </row>
        <row r="45">
          <cell r="C45" t="str">
            <v>Analyst:</v>
          </cell>
          <cell r="D45" t="str">
            <v xml:space="preserve"> </v>
          </cell>
        </row>
        <row r="46">
          <cell r="E46">
            <v>40178</v>
          </cell>
          <cell r="H46" t="str">
            <v>Base</v>
          </cell>
          <cell r="J46" t="str">
            <v>Final</v>
          </cell>
          <cell r="K46" t="str">
            <v>Adjusted</v>
          </cell>
        </row>
        <row r="47">
          <cell r="E47" t="str">
            <v>In Force  Business</v>
          </cell>
          <cell r="H47" t="str">
            <v>Capital</v>
          </cell>
          <cell r="I47" t="str">
            <v>Adjust-</v>
          </cell>
          <cell r="J47" t="str">
            <v>Capital</v>
          </cell>
          <cell r="K47" t="str">
            <v>Required</v>
          </cell>
        </row>
        <row r="48">
          <cell r="C48" t="str">
            <v>Sums At Risk:</v>
          </cell>
          <cell r="E48" t="str">
            <v>Annual Statement or Questionnaire Amount</v>
          </cell>
          <cell r="H48" t="str">
            <v>Factor</v>
          </cell>
          <cell r="I48" t="str">
            <v>ment</v>
          </cell>
          <cell r="J48" t="str">
            <v>Factor</v>
          </cell>
          <cell r="K48" t="str">
            <v>Capital</v>
          </cell>
          <cell r="L48" t="str">
            <v>Factor {Formula =}</v>
          </cell>
        </row>
        <row r="50">
          <cell r="C50" t="str">
            <v>MORTALITY</v>
          </cell>
          <cell r="E50" t="str">
            <v>Gross Only</v>
          </cell>
          <cell r="F50" t="str">
            <v>Reinsurance</v>
          </cell>
          <cell r="G50" t="str">
            <v xml:space="preserve">Net </v>
          </cell>
          <cell r="L50" t="str">
            <v>&lt;=  For Mortality only  =&gt;</v>
          </cell>
        </row>
        <row r="52">
          <cell r="B52">
            <v>1</v>
          </cell>
          <cell r="C52" t="str">
            <v>Individual Life In-Force</v>
          </cell>
          <cell r="E52">
            <v>0</v>
          </cell>
          <cell r="F52">
            <v>0</v>
          </cell>
          <cell r="G52">
            <v>0</v>
          </cell>
          <cell r="L52" t="str">
            <v>=0.0015 for 1st 349M, 0.0010 next 3140M,</v>
          </cell>
        </row>
        <row r="53">
          <cell r="B53">
            <v>2</v>
          </cell>
          <cell r="C53" t="str">
            <v>(Less) Ord. Life Reserve</v>
          </cell>
          <cell r="E53">
            <v>0</v>
          </cell>
          <cell r="F53">
            <v>0</v>
          </cell>
          <cell r="G53">
            <v>0</v>
          </cell>
          <cell r="L53" t="str">
            <v>0.00075 next 13954M, 0.0006 over 17443M</v>
          </cell>
        </row>
        <row r="54">
          <cell r="B54">
            <v>3</v>
          </cell>
          <cell r="C54" t="str">
            <v>SUBTOTAL - Ordinary Life In-Force</v>
          </cell>
          <cell r="E54">
            <v>0</v>
          </cell>
          <cell r="F54">
            <v>0</v>
          </cell>
          <cell r="G54">
            <v>0</v>
          </cell>
          <cell r="H54">
            <v>1.5E-3</v>
          </cell>
          <cell r="I54">
            <v>0</v>
          </cell>
          <cell r="J54">
            <v>1.5E-3</v>
          </cell>
          <cell r="K54">
            <v>0</v>
          </cell>
        </row>
        <row r="56">
          <cell r="B56">
            <v>4</v>
          </cell>
          <cell r="C56" t="str">
            <v>Credit Life In-Force</v>
          </cell>
          <cell r="E56">
            <v>0</v>
          </cell>
          <cell r="F56">
            <v>0</v>
          </cell>
          <cell r="G56">
            <v>0</v>
          </cell>
          <cell r="L56" t="str">
            <v>=0.0012 for 1st 349M, 0.0008 next 3140M,</v>
          </cell>
        </row>
        <row r="57">
          <cell r="B57">
            <v>5</v>
          </cell>
          <cell r="C57" t="str">
            <v>(Less) Credit Life Reserve</v>
          </cell>
          <cell r="E57">
            <v>0</v>
          </cell>
          <cell r="F57">
            <v>0</v>
          </cell>
          <cell r="G57">
            <v>0</v>
          </cell>
          <cell r="L57" t="str">
            <v>0.0006 next 13954M, 0.0005 over 17443M</v>
          </cell>
        </row>
        <row r="58">
          <cell r="B58">
            <v>6</v>
          </cell>
          <cell r="C58" t="str">
            <v>SUBTOTAL - Credit Life In-Force</v>
          </cell>
          <cell r="E58">
            <v>0</v>
          </cell>
          <cell r="F58">
            <v>0</v>
          </cell>
          <cell r="G58">
            <v>0</v>
          </cell>
          <cell r="H58">
            <v>1.1999999999999999E-3</v>
          </cell>
          <cell r="I58">
            <v>0</v>
          </cell>
          <cell r="J58">
            <v>1.1999999999999999E-3</v>
          </cell>
          <cell r="K58">
            <v>0</v>
          </cell>
        </row>
        <row r="60">
          <cell r="B60">
            <v>7</v>
          </cell>
          <cell r="C60" t="str">
            <v>Group Life In-Force</v>
          </cell>
          <cell r="E60">
            <v>0</v>
          </cell>
          <cell r="F60">
            <v>0</v>
          </cell>
          <cell r="G60">
            <v>0</v>
          </cell>
        </row>
        <row r="61">
          <cell r="B61">
            <v>8</v>
          </cell>
          <cell r="C61" t="str">
            <v>(Less) FEGLI/SEGLI In-Force</v>
          </cell>
          <cell r="E61">
            <v>0</v>
          </cell>
          <cell r="F61">
            <v>0</v>
          </cell>
          <cell r="G61">
            <v>0</v>
          </cell>
          <cell r="L61" t="str">
            <v>=0.0012 for 1st 349M, 0.0008 next 3140M,</v>
          </cell>
        </row>
        <row r="62">
          <cell r="B62">
            <v>9</v>
          </cell>
          <cell r="C62" t="str">
            <v>(Less) Group Life Reserve</v>
          </cell>
          <cell r="E62">
            <v>0</v>
          </cell>
          <cell r="F62">
            <v>0</v>
          </cell>
          <cell r="G62">
            <v>0</v>
          </cell>
          <cell r="L62" t="str">
            <v>0.0006 next 13954M, 0.0005 over 17443M</v>
          </cell>
        </row>
        <row r="63">
          <cell r="B63">
            <v>10</v>
          </cell>
          <cell r="C63" t="str">
            <v>SUBTOTAL - Group Life In-Force</v>
          </cell>
          <cell r="E63">
            <v>0</v>
          </cell>
          <cell r="F63">
            <v>0</v>
          </cell>
          <cell r="G63">
            <v>0</v>
          </cell>
          <cell r="H63">
            <v>1.1999999999999999E-3</v>
          </cell>
          <cell r="I63">
            <v>0</v>
          </cell>
          <cell r="J63">
            <v>1.1999999999999999E-3</v>
          </cell>
          <cell r="K63">
            <v>0</v>
          </cell>
        </row>
        <row r="66">
          <cell r="C66" t="str">
            <v>LONGEVITY</v>
          </cell>
          <cell r="E66" t="str">
            <v>Gross Only</v>
          </cell>
          <cell r="F66" t="str">
            <v>Reinsurance</v>
          </cell>
          <cell r="G66" t="str">
            <v xml:space="preserve">Net </v>
          </cell>
        </row>
        <row r="67">
          <cell r="L67" t="str">
            <v>Explanation  of Adjustment</v>
          </cell>
        </row>
        <row r="68">
          <cell r="B68">
            <v>11</v>
          </cell>
          <cell r="C68" t="str">
            <v>Immediate Annuity Reserves</v>
          </cell>
          <cell r="E68">
            <v>0</v>
          </cell>
          <cell r="F68">
            <v>0</v>
          </cell>
          <cell r="G68">
            <v>0</v>
          </cell>
          <cell r="H68">
            <v>0.04</v>
          </cell>
          <cell r="I68">
            <v>0</v>
          </cell>
          <cell r="J68">
            <v>0.04</v>
          </cell>
          <cell r="K68">
            <v>0</v>
          </cell>
        </row>
        <row r="69">
          <cell r="B69">
            <v>12</v>
          </cell>
          <cell r="C69" t="str">
            <v>Deferred Annuity Reserves</v>
          </cell>
          <cell r="E69">
            <v>0</v>
          </cell>
          <cell r="F69">
            <v>0</v>
          </cell>
          <cell r="G69">
            <v>0</v>
          </cell>
          <cell r="H69">
            <v>0.04</v>
          </cell>
          <cell r="I69">
            <v>0</v>
          </cell>
          <cell r="J69">
            <v>0.04</v>
          </cell>
          <cell r="K69">
            <v>0</v>
          </cell>
        </row>
        <row r="70">
          <cell r="B70">
            <v>13</v>
          </cell>
          <cell r="C70" t="str">
            <v>Pension Plan Reserves</v>
          </cell>
          <cell r="E70">
            <v>0</v>
          </cell>
          <cell r="F70">
            <v>0</v>
          </cell>
          <cell r="G70">
            <v>0</v>
          </cell>
          <cell r="H70">
            <v>0.06</v>
          </cell>
          <cell r="I70">
            <v>0</v>
          </cell>
          <cell r="J70">
            <v>0.06</v>
          </cell>
          <cell r="K70">
            <v>0</v>
          </cell>
        </row>
        <row r="71">
          <cell r="B71">
            <v>14</v>
          </cell>
          <cell r="C71" t="str">
            <v>German Healthcare Reserves</v>
          </cell>
          <cell r="E71">
            <v>0</v>
          </cell>
          <cell r="F71">
            <v>0</v>
          </cell>
          <cell r="G71">
            <v>0</v>
          </cell>
          <cell r="H71">
            <v>0.03</v>
          </cell>
          <cell r="I71">
            <v>0</v>
          </cell>
          <cell r="J71">
            <v>0.03</v>
          </cell>
          <cell r="K71">
            <v>0</v>
          </cell>
        </row>
        <row r="72">
          <cell r="B72">
            <v>15</v>
          </cell>
          <cell r="C72" t="str">
            <v>Other Longevity Risks Reserves</v>
          </cell>
          <cell r="E72">
            <v>0</v>
          </cell>
          <cell r="F72">
            <v>0</v>
          </cell>
          <cell r="G72">
            <v>0</v>
          </cell>
          <cell r="H72">
            <v>0.05</v>
          </cell>
          <cell r="I72">
            <v>0</v>
          </cell>
          <cell r="J72">
            <v>0.05</v>
          </cell>
          <cell r="K72">
            <v>0</v>
          </cell>
        </row>
        <row r="73">
          <cell r="B73">
            <v>16</v>
          </cell>
          <cell r="C73" t="str">
            <v>Subtotal - Longevity Risks</v>
          </cell>
          <cell r="E73">
            <v>0</v>
          </cell>
          <cell r="F73">
            <v>0</v>
          </cell>
          <cell r="G73">
            <v>0</v>
          </cell>
          <cell r="H73">
            <v>0</v>
          </cell>
          <cell r="J73">
            <v>0</v>
          </cell>
          <cell r="K73">
            <v>0</v>
          </cell>
        </row>
        <row r="75">
          <cell r="B75">
            <v>17</v>
          </cell>
          <cell r="C75" t="str">
            <v>Non-Proportional Life Reinsurance Reserves</v>
          </cell>
          <cell r="E75">
            <v>0</v>
          </cell>
          <cell r="F75">
            <v>0</v>
          </cell>
          <cell r="G75">
            <v>0</v>
          </cell>
          <cell r="H75">
            <v>0.03</v>
          </cell>
          <cell r="I75">
            <v>0</v>
          </cell>
          <cell r="J75">
            <v>0.03</v>
          </cell>
          <cell r="K75">
            <v>0</v>
          </cell>
        </row>
        <row r="77">
          <cell r="H77" t="str">
            <v>By Country Diversification Factor:</v>
          </cell>
          <cell r="K77">
            <v>1</v>
          </cell>
        </row>
        <row r="78">
          <cell r="B78">
            <v>18</v>
          </cell>
          <cell r="C78" t="str">
            <v>GRAND TOTAL</v>
          </cell>
          <cell r="E78">
            <v>0</v>
          </cell>
          <cell r="F78">
            <v>0</v>
          </cell>
          <cell r="G78">
            <v>0</v>
          </cell>
          <cell r="H78">
            <v>0</v>
          </cell>
          <cell r="J78">
            <v>0</v>
          </cell>
          <cell r="K78">
            <v>0</v>
          </cell>
          <cell r="L78" t="str">
            <v>Net Required Capital for Life Reserve Risk (B5)</v>
          </cell>
        </row>
        <row r="83">
          <cell r="C83" t="str">
            <v xml:space="preserve">Company:   </v>
          </cell>
          <cell r="D83" t="str">
            <v>XYZ Sample</v>
          </cell>
          <cell r="F83" t="str">
            <v>Currency:</v>
          </cell>
          <cell r="G83" t="str">
            <v>Euros</v>
          </cell>
          <cell r="L83" t="str">
            <v>Page 22</v>
          </cell>
        </row>
        <row r="84">
          <cell r="C84" t="str">
            <v>AMB #:</v>
          </cell>
          <cell r="D84" t="str">
            <v>99999</v>
          </cell>
          <cell r="F84" t="str">
            <v>Denomination:</v>
          </cell>
          <cell r="G84" t="str">
            <v>(000)s</v>
          </cell>
        </row>
        <row r="85">
          <cell r="C85" t="str">
            <v>Analyst:</v>
          </cell>
          <cell r="D85" t="str">
            <v xml:space="preserve"> </v>
          </cell>
        </row>
        <row r="86">
          <cell r="E86">
            <v>40543</v>
          </cell>
          <cell r="H86" t="str">
            <v>Base</v>
          </cell>
          <cell r="J86" t="str">
            <v>Final</v>
          </cell>
          <cell r="K86" t="str">
            <v>Adjusted</v>
          </cell>
        </row>
        <row r="87">
          <cell r="E87" t="str">
            <v>In Force  Business</v>
          </cell>
          <cell r="H87" t="str">
            <v>Capital</v>
          </cell>
          <cell r="I87" t="str">
            <v>Adjust-</v>
          </cell>
          <cell r="J87" t="str">
            <v>Capital</v>
          </cell>
          <cell r="K87" t="str">
            <v>Required</v>
          </cell>
        </row>
        <row r="88">
          <cell r="C88" t="str">
            <v>Sums At Risk:</v>
          </cell>
          <cell r="E88" t="str">
            <v>Annual Statement or Questionnaire Amount</v>
          </cell>
          <cell r="H88" t="str">
            <v>Factor</v>
          </cell>
          <cell r="I88" t="str">
            <v>ment</v>
          </cell>
          <cell r="J88" t="str">
            <v>Factor</v>
          </cell>
          <cell r="K88" t="str">
            <v>Capital</v>
          </cell>
          <cell r="L88" t="str">
            <v>Factor {Formula =}</v>
          </cell>
        </row>
        <row r="90">
          <cell r="C90" t="str">
            <v>MORTALITY</v>
          </cell>
          <cell r="E90" t="str">
            <v>Gross Only</v>
          </cell>
          <cell r="F90" t="str">
            <v>Reinsurance</v>
          </cell>
          <cell r="G90" t="str">
            <v xml:space="preserve">Net </v>
          </cell>
          <cell r="L90" t="str">
            <v>&lt;=  For Mortality only  =&gt;</v>
          </cell>
        </row>
        <row r="92">
          <cell r="B92">
            <v>1</v>
          </cell>
          <cell r="C92" t="str">
            <v>Individual Life In-Force</v>
          </cell>
          <cell r="E92">
            <v>0</v>
          </cell>
          <cell r="F92">
            <v>0</v>
          </cell>
          <cell r="G92">
            <v>0</v>
          </cell>
          <cell r="L92" t="str">
            <v>=0.0015 for 1st 349M, 0.0010 next 3140M,</v>
          </cell>
        </row>
        <row r="93">
          <cell r="B93">
            <v>2</v>
          </cell>
          <cell r="C93" t="str">
            <v>(Less) Ord. Life Reserve</v>
          </cell>
          <cell r="E93">
            <v>0</v>
          </cell>
          <cell r="F93">
            <v>0</v>
          </cell>
          <cell r="G93">
            <v>0</v>
          </cell>
          <cell r="L93" t="str">
            <v>0.00075 next 13954M, 0.0006 over 17443M</v>
          </cell>
        </row>
        <row r="94">
          <cell r="B94">
            <v>3</v>
          </cell>
          <cell r="C94" t="str">
            <v>SUBTOTAL - Ordinary Life In-Force</v>
          </cell>
          <cell r="E94">
            <v>0</v>
          </cell>
          <cell r="F94">
            <v>0</v>
          </cell>
          <cell r="G94">
            <v>0</v>
          </cell>
          <cell r="H94">
            <v>1.5E-3</v>
          </cell>
          <cell r="I94">
            <v>0</v>
          </cell>
          <cell r="J94">
            <v>1.5E-3</v>
          </cell>
          <cell r="K94">
            <v>0</v>
          </cell>
        </row>
        <row r="96">
          <cell r="B96">
            <v>4</v>
          </cell>
          <cell r="C96" t="str">
            <v>Credit Life In-Force</v>
          </cell>
          <cell r="E96">
            <v>0</v>
          </cell>
          <cell r="F96">
            <v>0</v>
          </cell>
          <cell r="G96">
            <v>0</v>
          </cell>
          <cell r="L96" t="str">
            <v>=0.0012 for 1st 349M, 0.0008 next 3140M,</v>
          </cell>
        </row>
        <row r="97">
          <cell r="B97">
            <v>5</v>
          </cell>
          <cell r="C97" t="str">
            <v>(Less) Credit Life Reserve</v>
          </cell>
          <cell r="E97">
            <v>0</v>
          </cell>
          <cell r="F97">
            <v>0</v>
          </cell>
          <cell r="G97">
            <v>0</v>
          </cell>
          <cell r="L97" t="str">
            <v>0.0006 next 13954M, 0.0005 over 17443M</v>
          </cell>
        </row>
        <row r="98">
          <cell r="B98">
            <v>6</v>
          </cell>
          <cell r="C98" t="str">
            <v>SUBTOTAL - Credit Life In-Force</v>
          </cell>
          <cell r="E98">
            <v>0</v>
          </cell>
          <cell r="F98">
            <v>0</v>
          </cell>
          <cell r="G98">
            <v>0</v>
          </cell>
          <cell r="H98">
            <v>1.1999999999999999E-3</v>
          </cell>
          <cell r="I98">
            <v>0</v>
          </cell>
          <cell r="J98">
            <v>1.1999999999999999E-3</v>
          </cell>
          <cell r="K98">
            <v>0</v>
          </cell>
        </row>
        <row r="100">
          <cell r="B100">
            <v>7</v>
          </cell>
          <cell r="C100" t="str">
            <v>Group Life In-Force</v>
          </cell>
          <cell r="E100">
            <v>0</v>
          </cell>
          <cell r="F100">
            <v>0</v>
          </cell>
          <cell r="G100">
            <v>0</v>
          </cell>
        </row>
        <row r="101">
          <cell r="B101">
            <v>8</v>
          </cell>
          <cell r="C101" t="str">
            <v>(Less) FEGLI/SEGLI In-Force</v>
          </cell>
          <cell r="E101">
            <v>0</v>
          </cell>
          <cell r="F101">
            <v>0</v>
          </cell>
          <cell r="G101">
            <v>0</v>
          </cell>
          <cell r="L101" t="str">
            <v>=0.0012 for 1st 349M, 0.0008 next 3140M,</v>
          </cell>
        </row>
        <row r="102">
          <cell r="B102">
            <v>9</v>
          </cell>
          <cell r="C102" t="str">
            <v>(Less) Group Life Reserve</v>
          </cell>
          <cell r="E102">
            <v>0</v>
          </cell>
          <cell r="F102">
            <v>0</v>
          </cell>
          <cell r="G102">
            <v>0</v>
          </cell>
          <cell r="L102" t="str">
            <v>0.0006 next 13954M, 0.0005 over 17443M</v>
          </cell>
        </row>
        <row r="103">
          <cell r="B103">
            <v>10</v>
          </cell>
          <cell r="C103" t="str">
            <v>SUBTOTAL - Group Life In-Force</v>
          </cell>
          <cell r="E103">
            <v>0</v>
          </cell>
          <cell r="F103">
            <v>0</v>
          </cell>
          <cell r="G103">
            <v>0</v>
          </cell>
          <cell r="H103">
            <v>1.1999999999999999E-3</v>
          </cell>
          <cell r="I103">
            <v>0</v>
          </cell>
          <cell r="J103">
            <v>1.1999999999999999E-3</v>
          </cell>
          <cell r="K103">
            <v>0</v>
          </cell>
        </row>
        <row r="106">
          <cell r="C106" t="str">
            <v>LONGEVITY</v>
          </cell>
          <cell r="E106" t="str">
            <v>Gross Only</v>
          </cell>
          <cell r="F106" t="str">
            <v>Reinsurance</v>
          </cell>
          <cell r="G106" t="str">
            <v xml:space="preserve">Net </v>
          </cell>
        </row>
        <row r="107">
          <cell r="L107" t="str">
            <v>Explanation  of Adjustment</v>
          </cell>
        </row>
        <row r="108">
          <cell r="B108">
            <v>11</v>
          </cell>
          <cell r="C108" t="str">
            <v>Immediate Annuity Reserves</v>
          </cell>
          <cell r="E108">
            <v>0</v>
          </cell>
          <cell r="F108">
            <v>0</v>
          </cell>
          <cell r="G108">
            <v>0</v>
          </cell>
          <cell r="H108">
            <v>0.04</v>
          </cell>
          <cell r="I108">
            <v>0</v>
          </cell>
          <cell r="J108">
            <v>0.04</v>
          </cell>
          <cell r="K108">
            <v>0</v>
          </cell>
        </row>
        <row r="109">
          <cell r="B109">
            <v>12</v>
          </cell>
          <cell r="C109" t="str">
            <v>Deferred Annuity Reserves</v>
          </cell>
          <cell r="E109">
            <v>0</v>
          </cell>
          <cell r="F109">
            <v>0</v>
          </cell>
          <cell r="G109">
            <v>0</v>
          </cell>
          <cell r="H109">
            <v>0.04</v>
          </cell>
          <cell r="I109">
            <v>0</v>
          </cell>
          <cell r="J109">
            <v>0.04</v>
          </cell>
          <cell r="K109">
            <v>0</v>
          </cell>
        </row>
        <row r="110">
          <cell r="B110">
            <v>13</v>
          </cell>
          <cell r="C110" t="str">
            <v>Pension Plan Reserves</v>
          </cell>
          <cell r="E110">
            <v>0</v>
          </cell>
          <cell r="F110">
            <v>0</v>
          </cell>
          <cell r="G110">
            <v>0</v>
          </cell>
          <cell r="H110">
            <v>0.06</v>
          </cell>
          <cell r="I110">
            <v>0</v>
          </cell>
          <cell r="J110">
            <v>0.06</v>
          </cell>
          <cell r="K110">
            <v>0</v>
          </cell>
        </row>
        <row r="111">
          <cell r="B111">
            <v>14</v>
          </cell>
          <cell r="C111" t="str">
            <v>German Healthcare Reserves</v>
          </cell>
          <cell r="E111">
            <v>0</v>
          </cell>
          <cell r="F111">
            <v>0</v>
          </cell>
          <cell r="G111">
            <v>0</v>
          </cell>
          <cell r="H111">
            <v>0.03</v>
          </cell>
          <cell r="I111">
            <v>0</v>
          </cell>
          <cell r="J111">
            <v>0.03</v>
          </cell>
          <cell r="K111">
            <v>0</v>
          </cell>
        </row>
        <row r="112">
          <cell r="B112">
            <v>15</v>
          </cell>
          <cell r="C112" t="str">
            <v>Other Longevity Risks Reserves</v>
          </cell>
          <cell r="E112">
            <v>0</v>
          </cell>
          <cell r="F112">
            <v>0</v>
          </cell>
          <cell r="G112">
            <v>0</v>
          </cell>
          <cell r="H112">
            <v>0.05</v>
          </cell>
          <cell r="I112">
            <v>0</v>
          </cell>
          <cell r="J112">
            <v>0.05</v>
          </cell>
          <cell r="K112">
            <v>0</v>
          </cell>
        </row>
        <row r="113">
          <cell r="B113">
            <v>16</v>
          </cell>
          <cell r="C113" t="str">
            <v>Subtotal - Longevity Risks</v>
          </cell>
          <cell r="E113">
            <v>0</v>
          </cell>
          <cell r="F113">
            <v>0</v>
          </cell>
          <cell r="G113">
            <v>0</v>
          </cell>
          <cell r="H113">
            <v>0</v>
          </cell>
          <cell r="J113">
            <v>0</v>
          </cell>
          <cell r="K113">
            <v>0</v>
          </cell>
        </row>
        <row r="115">
          <cell r="B115">
            <v>17</v>
          </cell>
          <cell r="C115" t="str">
            <v>Non-Proportional Life Reinsurance Reserves</v>
          </cell>
          <cell r="E115">
            <v>0</v>
          </cell>
          <cell r="F115">
            <v>0</v>
          </cell>
          <cell r="G115">
            <v>0</v>
          </cell>
          <cell r="H115">
            <v>0.03</v>
          </cell>
          <cell r="I115">
            <v>0</v>
          </cell>
          <cell r="J115">
            <v>0.03</v>
          </cell>
          <cell r="K115">
            <v>0</v>
          </cell>
        </row>
        <row r="117">
          <cell r="H117" t="str">
            <v>By Country Diversification Factor:</v>
          </cell>
          <cell r="K117">
            <v>1</v>
          </cell>
        </row>
        <row r="118">
          <cell r="B118">
            <v>18</v>
          </cell>
          <cell r="C118" t="str">
            <v>GRAND TOTAL</v>
          </cell>
          <cell r="E118">
            <v>0</v>
          </cell>
          <cell r="F118">
            <v>0</v>
          </cell>
          <cell r="G118">
            <v>0</v>
          </cell>
          <cell r="H118">
            <v>0</v>
          </cell>
          <cell r="J118">
            <v>0</v>
          </cell>
          <cell r="K118">
            <v>0</v>
          </cell>
          <cell r="L118" t="str">
            <v>Net Required Capital for Life Reserve Risk (B5)</v>
          </cell>
        </row>
        <row r="123">
          <cell r="C123" t="str">
            <v xml:space="preserve">Company:   </v>
          </cell>
          <cell r="D123" t="str">
            <v>XYZ Sample</v>
          </cell>
          <cell r="F123" t="str">
            <v>Currency:</v>
          </cell>
          <cell r="G123" t="str">
            <v>Euros</v>
          </cell>
          <cell r="L123" t="str">
            <v>Page 30</v>
          </cell>
        </row>
        <row r="124">
          <cell r="C124" t="str">
            <v>AMB #:</v>
          </cell>
          <cell r="D124" t="str">
            <v>99999</v>
          </cell>
          <cell r="F124" t="str">
            <v>Denomination:</v>
          </cell>
          <cell r="G124" t="str">
            <v>(000)s</v>
          </cell>
        </row>
        <row r="125">
          <cell r="C125" t="str">
            <v>Analyst:</v>
          </cell>
          <cell r="D125" t="str">
            <v xml:space="preserve"> </v>
          </cell>
        </row>
        <row r="126">
          <cell r="E126">
            <v>40908</v>
          </cell>
          <cell r="H126" t="str">
            <v>Base</v>
          </cell>
          <cell r="J126" t="str">
            <v>Final</v>
          </cell>
          <cell r="K126" t="str">
            <v>Adjusted</v>
          </cell>
        </row>
        <row r="127">
          <cell r="E127" t="str">
            <v>In Force  Business</v>
          </cell>
          <cell r="H127" t="str">
            <v>Capital</v>
          </cell>
          <cell r="I127" t="str">
            <v>Adjust-</v>
          </cell>
          <cell r="J127" t="str">
            <v>Capital</v>
          </cell>
          <cell r="K127" t="str">
            <v>Required</v>
          </cell>
        </row>
        <row r="128">
          <cell r="C128" t="str">
            <v>Sums At Risk:</v>
          </cell>
          <cell r="E128" t="str">
            <v>Annual Statement or Questionnaire Amount</v>
          </cell>
          <cell r="H128" t="str">
            <v>Factor</v>
          </cell>
          <cell r="I128" t="str">
            <v>ment</v>
          </cell>
          <cell r="J128" t="str">
            <v>Factor</v>
          </cell>
          <cell r="K128" t="str">
            <v>Capital</v>
          </cell>
          <cell r="L128" t="str">
            <v>Factor {Formula =}</v>
          </cell>
        </row>
        <row r="130">
          <cell r="C130" t="str">
            <v>MORTALITY</v>
          </cell>
          <cell r="E130" t="str">
            <v>Gross Only</v>
          </cell>
          <cell r="F130" t="str">
            <v>Reinsurance</v>
          </cell>
          <cell r="G130" t="str">
            <v xml:space="preserve">Net </v>
          </cell>
          <cell r="L130" t="str">
            <v>&lt;=  For Mortality only  =&gt;</v>
          </cell>
        </row>
        <row r="132">
          <cell r="B132">
            <v>1</v>
          </cell>
          <cell r="C132" t="str">
            <v>Individual Life In-Force</v>
          </cell>
          <cell r="E132">
            <v>0</v>
          </cell>
          <cell r="F132">
            <v>0</v>
          </cell>
          <cell r="G132">
            <v>0</v>
          </cell>
          <cell r="L132" t="str">
            <v>=0.0015 for 1st 349M, 0.0010 next 3140M,</v>
          </cell>
        </row>
        <row r="133">
          <cell r="B133">
            <v>2</v>
          </cell>
          <cell r="C133" t="str">
            <v>(Less) Ord. Life Reserve</v>
          </cell>
          <cell r="E133">
            <v>0</v>
          </cell>
          <cell r="F133">
            <v>0</v>
          </cell>
          <cell r="G133">
            <v>0</v>
          </cell>
          <cell r="L133" t="str">
            <v>0.00075 next 13954M, 0.0006 over 17443M</v>
          </cell>
        </row>
        <row r="134">
          <cell r="B134">
            <v>3</v>
          </cell>
          <cell r="C134" t="str">
            <v>SUBTOTAL - Ordinary Life In-Force</v>
          </cell>
          <cell r="E134">
            <v>0</v>
          </cell>
          <cell r="F134">
            <v>0</v>
          </cell>
          <cell r="G134">
            <v>0</v>
          </cell>
          <cell r="H134">
            <v>1.5E-3</v>
          </cell>
          <cell r="I134">
            <v>0</v>
          </cell>
          <cell r="J134">
            <v>1.5E-3</v>
          </cell>
          <cell r="K134">
            <v>0</v>
          </cell>
        </row>
        <row r="136">
          <cell r="B136">
            <v>4</v>
          </cell>
          <cell r="C136" t="str">
            <v>Credit Life In-Force</v>
          </cell>
          <cell r="E136">
            <v>0</v>
          </cell>
          <cell r="F136">
            <v>0</v>
          </cell>
          <cell r="G136">
            <v>0</v>
          </cell>
          <cell r="L136" t="str">
            <v>=0.0012 for 1st 349M, 0.0008 next 3140M,</v>
          </cell>
        </row>
        <row r="137">
          <cell r="B137">
            <v>5</v>
          </cell>
          <cell r="C137" t="str">
            <v>(Less) Credit Life Reserve</v>
          </cell>
          <cell r="E137">
            <v>0</v>
          </cell>
          <cell r="F137">
            <v>0</v>
          </cell>
          <cell r="G137">
            <v>0</v>
          </cell>
          <cell r="L137" t="str">
            <v>0.0006 next 13954M, 0.0005 over 17443M</v>
          </cell>
        </row>
        <row r="138">
          <cell r="B138">
            <v>6</v>
          </cell>
          <cell r="C138" t="str">
            <v>SUBTOTAL - Credit Life In-Force</v>
          </cell>
          <cell r="E138">
            <v>0</v>
          </cell>
          <cell r="F138">
            <v>0</v>
          </cell>
          <cell r="G138">
            <v>0</v>
          </cell>
          <cell r="H138">
            <v>1.1999999999999999E-3</v>
          </cell>
          <cell r="I138">
            <v>0</v>
          </cell>
          <cell r="J138">
            <v>1.1999999999999999E-3</v>
          </cell>
          <cell r="K138">
            <v>0</v>
          </cell>
        </row>
        <row r="140">
          <cell r="B140">
            <v>7</v>
          </cell>
          <cell r="C140" t="str">
            <v>Group Life In-Force</v>
          </cell>
          <cell r="E140">
            <v>0</v>
          </cell>
          <cell r="F140">
            <v>0</v>
          </cell>
          <cell r="G140">
            <v>0</v>
          </cell>
        </row>
        <row r="141">
          <cell r="B141">
            <v>8</v>
          </cell>
          <cell r="C141" t="str">
            <v>(Less) FEGLI/SEGLI In-Force</v>
          </cell>
          <cell r="E141">
            <v>0</v>
          </cell>
          <cell r="F141">
            <v>0</v>
          </cell>
          <cell r="G141">
            <v>0</v>
          </cell>
          <cell r="L141" t="str">
            <v>=0.0012 for 1st 349M, 0.0008 next 3140M,</v>
          </cell>
        </row>
        <row r="142">
          <cell r="B142">
            <v>9</v>
          </cell>
          <cell r="C142" t="str">
            <v>(Less) Group Life Reserve</v>
          </cell>
          <cell r="E142">
            <v>0</v>
          </cell>
          <cell r="F142">
            <v>0</v>
          </cell>
          <cell r="G142">
            <v>0</v>
          </cell>
          <cell r="L142" t="str">
            <v>0.0006 next 13954M, 0.0005 over 17443M</v>
          </cell>
        </row>
        <row r="143">
          <cell r="B143">
            <v>10</v>
          </cell>
          <cell r="C143" t="str">
            <v>SUBTOTAL - Group Life In-Force</v>
          </cell>
          <cell r="E143">
            <v>0</v>
          </cell>
          <cell r="F143">
            <v>0</v>
          </cell>
          <cell r="G143">
            <v>0</v>
          </cell>
          <cell r="H143">
            <v>1.1999999999999999E-3</v>
          </cell>
          <cell r="I143">
            <v>0</v>
          </cell>
          <cell r="J143">
            <v>1.1999999999999999E-3</v>
          </cell>
          <cell r="K143">
            <v>0</v>
          </cell>
        </row>
        <row r="146">
          <cell r="C146" t="str">
            <v>LONGEVITY</v>
          </cell>
          <cell r="E146" t="str">
            <v>Gross Only</v>
          </cell>
          <cell r="F146" t="str">
            <v>Reinsurance</v>
          </cell>
          <cell r="G146" t="str">
            <v xml:space="preserve">Net </v>
          </cell>
        </row>
        <row r="147">
          <cell r="L147" t="str">
            <v>Explanation  of Adjustment</v>
          </cell>
        </row>
        <row r="148">
          <cell r="B148">
            <v>11</v>
          </cell>
          <cell r="C148" t="str">
            <v>Immediate Annuity Reserves</v>
          </cell>
          <cell r="E148">
            <v>0</v>
          </cell>
          <cell r="F148">
            <v>0</v>
          </cell>
          <cell r="G148">
            <v>0</v>
          </cell>
          <cell r="H148">
            <v>0.04</v>
          </cell>
          <cell r="I148">
            <v>0</v>
          </cell>
          <cell r="J148">
            <v>0.04</v>
          </cell>
          <cell r="K148">
            <v>0</v>
          </cell>
        </row>
        <row r="149">
          <cell r="B149">
            <v>12</v>
          </cell>
          <cell r="C149" t="str">
            <v>Deferred Annuity Reserves</v>
          </cell>
          <cell r="E149">
            <v>0</v>
          </cell>
          <cell r="F149">
            <v>0</v>
          </cell>
          <cell r="G149">
            <v>0</v>
          </cell>
          <cell r="H149">
            <v>0.04</v>
          </cell>
          <cell r="I149">
            <v>0</v>
          </cell>
          <cell r="J149">
            <v>0.04</v>
          </cell>
          <cell r="K149">
            <v>0</v>
          </cell>
        </row>
        <row r="150">
          <cell r="B150">
            <v>13</v>
          </cell>
          <cell r="C150" t="str">
            <v>Pension Plan Reserves</v>
          </cell>
          <cell r="E150">
            <v>0</v>
          </cell>
          <cell r="F150">
            <v>0</v>
          </cell>
          <cell r="G150">
            <v>0</v>
          </cell>
          <cell r="H150">
            <v>0.06</v>
          </cell>
          <cell r="I150">
            <v>0</v>
          </cell>
          <cell r="J150">
            <v>0.06</v>
          </cell>
          <cell r="K150">
            <v>0</v>
          </cell>
        </row>
        <row r="151">
          <cell r="B151">
            <v>14</v>
          </cell>
          <cell r="C151" t="str">
            <v>German Healthcare Reserves</v>
          </cell>
          <cell r="E151">
            <v>0</v>
          </cell>
          <cell r="F151">
            <v>0</v>
          </cell>
          <cell r="G151">
            <v>0</v>
          </cell>
          <cell r="H151">
            <v>0.03</v>
          </cell>
          <cell r="I151">
            <v>0</v>
          </cell>
          <cell r="J151">
            <v>0.03</v>
          </cell>
          <cell r="K151">
            <v>0</v>
          </cell>
        </row>
        <row r="152">
          <cell r="B152">
            <v>15</v>
          </cell>
          <cell r="C152" t="str">
            <v>Other Longevity Risks Reserves</v>
          </cell>
          <cell r="E152">
            <v>0</v>
          </cell>
          <cell r="F152">
            <v>0</v>
          </cell>
          <cell r="G152">
            <v>0</v>
          </cell>
          <cell r="H152">
            <v>0.05</v>
          </cell>
          <cell r="I152">
            <v>0</v>
          </cell>
          <cell r="J152">
            <v>0.05</v>
          </cell>
          <cell r="K152">
            <v>0</v>
          </cell>
        </row>
        <row r="153">
          <cell r="B153">
            <v>16</v>
          </cell>
          <cell r="C153" t="str">
            <v>Subtotal - Longevity Risks</v>
          </cell>
          <cell r="E153">
            <v>0</v>
          </cell>
          <cell r="F153">
            <v>0</v>
          </cell>
          <cell r="G153">
            <v>0</v>
          </cell>
          <cell r="H153">
            <v>0</v>
          </cell>
          <cell r="J153">
            <v>0</v>
          </cell>
          <cell r="K153">
            <v>0</v>
          </cell>
        </row>
        <row r="155">
          <cell r="B155">
            <v>17</v>
          </cell>
          <cell r="C155" t="str">
            <v>Non-Proportional Life Reinsurance Reserves</v>
          </cell>
          <cell r="E155">
            <v>0</v>
          </cell>
          <cell r="F155">
            <v>0</v>
          </cell>
          <cell r="G155">
            <v>0</v>
          </cell>
          <cell r="H155">
            <v>0.03</v>
          </cell>
          <cell r="I155">
            <v>0</v>
          </cell>
          <cell r="J155">
            <v>0.03</v>
          </cell>
          <cell r="K155">
            <v>0</v>
          </cell>
        </row>
        <row r="157">
          <cell r="H157" t="str">
            <v>By Country Diversification Factor:</v>
          </cell>
          <cell r="K157">
            <v>1</v>
          </cell>
        </row>
        <row r="158">
          <cell r="B158">
            <v>18</v>
          </cell>
          <cell r="C158" t="str">
            <v>GRAND TOTAL</v>
          </cell>
          <cell r="E158">
            <v>0</v>
          </cell>
          <cell r="F158">
            <v>0</v>
          </cell>
          <cell r="G158">
            <v>0</v>
          </cell>
          <cell r="H158">
            <v>0</v>
          </cell>
          <cell r="J158">
            <v>0</v>
          </cell>
          <cell r="K158">
            <v>0</v>
          </cell>
          <cell r="L158" t="str">
            <v>Net Required Capital for Life Reserve Risk (B5)</v>
          </cell>
        </row>
        <row r="163">
          <cell r="C163" t="str">
            <v xml:space="preserve">Company:   </v>
          </cell>
          <cell r="D163" t="str">
            <v>XYZ Sample</v>
          </cell>
          <cell r="F163" t="str">
            <v>Currency:</v>
          </cell>
          <cell r="G163" t="str">
            <v>Euros</v>
          </cell>
          <cell r="L163" t="str">
            <v>Page 38</v>
          </cell>
        </row>
        <row r="164">
          <cell r="C164" t="str">
            <v>AMB #:</v>
          </cell>
          <cell r="D164" t="str">
            <v>99999</v>
          </cell>
          <cell r="F164" t="str">
            <v>Denomination:</v>
          </cell>
          <cell r="G164" t="str">
            <v>(000)s</v>
          </cell>
        </row>
        <row r="165">
          <cell r="C165" t="str">
            <v>Analyst:</v>
          </cell>
          <cell r="D165" t="str">
            <v xml:space="preserve"> </v>
          </cell>
        </row>
        <row r="166">
          <cell r="E166">
            <v>41274</v>
          </cell>
          <cell r="H166" t="str">
            <v>Base</v>
          </cell>
          <cell r="J166" t="str">
            <v>Final</v>
          </cell>
          <cell r="K166" t="str">
            <v>Adjusted</v>
          </cell>
        </row>
        <row r="167">
          <cell r="E167" t="str">
            <v>In Force  Business</v>
          </cell>
          <cell r="H167" t="str">
            <v>Capital</v>
          </cell>
          <cell r="I167" t="str">
            <v>Adjust-</v>
          </cell>
          <cell r="J167" t="str">
            <v>Capital</v>
          </cell>
          <cell r="K167" t="str">
            <v>Required</v>
          </cell>
        </row>
        <row r="168">
          <cell r="C168" t="str">
            <v>Sums At Risk:</v>
          </cell>
          <cell r="E168" t="str">
            <v>Annual Statement or Questionnaire Amount</v>
          </cell>
          <cell r="H168" t="str">
            <v>Factor</v>
          </cell>
          <cell r="I168" t="str">
            <v>ment</v>
          </cell>
          <cell r="J168" t="str">
            <v>Factor</v>
          </cell>
          <cell r="K168" t="str">
            <v>Capital</v>
          </cell>
          <cell r="L168" t="str">
            <v>Factor {Formula =}</v>
          </cell>
        </row>
        <row r="170">
          <cell r="C170" t="str">
            <v>MORTALITY</v>
          </cell>
          <cell r="E170" t="str">
            <v>Gross Only</v>
          </cell>
          <cell r="F170" t="str">
            <v>Reinsurance</v>
          </cell>
          <cell r="G170" t="str">
            <v xml:space="preserve">Net </v>
          </cell>
          <cell r="L170" t="str">
            <v>&lt;=  For Mortality only  =&gt;</v>
          </cell>
        </row>
        <row r="172">
          <cell r="B172">
            <v>1</v>
          </cell>
          <cell r="C172" t="str">
            <v>Individual Life In-Force</v>
          </cell>
          <cell r="E172">
            <v>0</v>
          </cell>
          <cell r="F172">
            <v>0</v>
          </cell>
          <cell r="G172">
            <v>0</v>
          </cell>
          <cell r="L172" t="str">
            <v>=0.0015 for 1st 349M, 0.0010 next 3140M,</v>
          </cell>
        </row>
        <row r="173">
          <cell r="B173">
            <v>2</v>
          </cell>
          <cell r="C173" t="str">
            <v>(Less) Ord. Life Reserve</v>
          </cell>
          <cell r="E173">
            <v>0</v>
          </cell>
          <cell r="F173">
            <v>0</v>
          </cell>
          <cell r="G173">
            <v>0</v>
          </cell>
          <cell r="L173" t="str">
            <v>0.00075 next 13954M, 0.0006 over 17443M</v>
          </cell>
        </row>
        <row r="174">
          <cell r="B174">
            <v>3</v>
          </cell>
          <cell r="C174" t="str">
            <v>SUBTOTAL - Ordinary Life In-Force</v>
          </cell>
          <cell r="E174">
            <v>0</v>
          </cell>
          <cell r="F174">
            <v>0</v>
          </cell>
          <cell r="G174">
            <v>0</v>
          </cell>
          <cell r="H174">
            <v>1.5E-3</v>
          </cell>
          <cell r="I174">
            <v>0</v>
          </cell>
          <cell r="J174">
            <v>1.5E-3</v>
          </cell>
          <cell r="K174">
            <v>0</v>
          </cell>
        </row>
        <row r="176">
          <cell r="B176">
            <v>4</v>
          </cell>
          <cell r="C176" t="str">
            <v>Credit Life In-Force</v>
          </cell>
          <cell r="E176">
            <v>0</v>
          </cell>
          <cell r="F176">
            <v>0</v>
          </cell>
          <cell r="G176">
            <v>0</v>
          </cell>
          <cell r="L176" t="str">
            <v>=0.0012 for 1st 349M, 0.0008 next 3140M,</v>
          </cell>
        </row>
        <row r="177">
          <cell r="B177">
            <v>5</v>
          </cell>
          <cell r="C177" t="str">
            <v>(Less) Credit Life Reserve</v>
          </cell>
          <cell r="E177">
            <v>0</v>
          </cell>
          <cell r="F177">
            <v>0</v>
          </cell>
          <cell r="G177">
            <v>0</v>
          </cell>
          <cell r="L177" t="str">
            <v>0.0006 next 13954M, 0.0005 over 17443M</v>
          </cell>
        </row>
        <row r="178">
          <cell r="B178">
            <v>6</v>
          </cell>
          <cell r="C178" t="str">
            <v>SUBTOTAL - Credit Life In-Force</v>
          </cell>
          <cell r="E178">
            <v>0</v>
          </cell>
          <cell r="F178">
            <v>0</v>
          </cell>
          <cell r="G178">
            <v>0</v>
          </cell>
          <cell r="H178">
            <v>1.1999999999999999E-3</v>
          </cell>
          <cell r="I178">
            <v>0</v>
          </cell>
          <cell r="J178">
            <v>1.1999999999999999E-3</v>
          </cell>
          <cell r="K178">
            <v>0</v>
          </cell>
        </row>
        <row r="180">
          <cell r="B180">
            <v>7</v>
          </cell>
          <cell r="C180" t="str">
            <v>Group Life In-Force</v>
          </cell>
          <cell r="E180">
            <v>0</v>
          </cell>
          <cell r="F180">
            <v>0</v>
          </cell>
          <cell r="G180">
            <v>0</v>
          </cell>
        </row>
        <row r="181">
          <cell r="B181">
            <v>8</v>
          </cell>
          <cell r="C181" t="str">
            <v>(Less) FEGLI/SEGLI In-Force</v>
          </cell>
          <cell r="E181">
            <v>0</v>
          </cell>
          <cell r="F181">
            <v>0</v>
          </cell>
          <cell r="G181">
            <v>0</v>
          </cell>
          <cell r="L181" t="str">
            <v>=0.0012 for 1st 349M, 0.0008 next 3140M,</v>
          </cell>
        </row>
        <row r="182">
          <cell r="B182">
            <v>9</v>
          </cell>
          <cell r="C182" t="str">
            <v>(Less) Group Life Reserve</v>
          </cell>
          <cell r="E182">
            <v>0</v>
          </cell>
          <cell r="F182">
            <v>0</v>
          </cell>
          <cell r="G182">
            <v>0</v>
          </cell>
          <cell r="L182" t="str">
            <v>0.0006 next 13954M, 0.0005 over 17443M</v>
          </cell>
        </row>
        <row r="183">
          <cell r="B183">
            <v>10</v>
          </cell>
          <cell r="C183" t="str">
            <v>SUBTOTAL - Group Life In-Force</v>
          </cell>
          <cell r="E183">
            <v>0</v>
          </cell>
          <cell r="F183">
            <v>0</v>
          </cell>
          <cell r="G183">
            <v>0</v>
          </cell>
          <cell r="H183">
            <v>1.1999999999999999E-3</v>
          </cell>
          <cell r="I183">
            <v>0</v>
          </cell>
          <cell r="J183">
            <v>1.1999999999999999E-3</v>
          </cell>
          <cell r="K183">
            <v>0</v>
          </cell>
        </row>
        <row r="186">
          <cell r="C186" t="str">
            <v>LONGEVITY</v>
          </cell>
          <cell r="E186" t="str">
            <v>Gross Only</v>
          </cell>
          <cell r="F186" t="str">
            <v>Reinsurance</v>
          </cell>
          <cell r="G186" t="str">
            <v xml:space="preserve">Net </v>
          </cell>
        </row>
        <row r="187">
          <cell r="L187" t="str">
            <v>Explanation  of Adjustment</v>
          </cell>
        </row>
        <row r="188">
          <cell r="B188">
            <v>11</v>
          </cell>
          <cell r="C188" t="str">
            <v>Immediate Annuity Reserves</v>
          </cell>
          <cell r="E188">
            <v>0</v>
          </cell>
          <cell r="F188">
            <v>0</v>
          </cell>
          <cell r="G188">
            <v>0</v>
          </cell>
          <cell r="H188">
            <v>0.04</v>
          </cell>
          <cell r="I188">
            <v>0</v>
          </cell>
          <cell r="J188">
            <v>0.04</v>
          </cell>
          <cell r="K188">
            <v>0</v>
          </cell>
        </row>
        <row r="189">
          <cell r="B189">
            <v>12</v>
          </cell>
          <cell r="C189" t="str">
            <v>Deferred Annuity Reserves</v>
          </cell>
          <cell r="E189">
            <v>0</v>
          </cell>
          <cell r="F189">
            <v>0</v>
          </cell>
          <cell r="G189">
            <v>0</v>
          </cell>
          <cell r="H189">
            <v>0.04</v>
          </cell>
          <cell r="I189">
            <v>0</v>
          </cell>
          <cell r="J189">
            <v>0.04</v>
          </cell>
          <cell r="K189">
            <v>0</v>
          </cell>
        </row>
        <row r="190">
          <cell r="B190">
            <v>13</v>
          </cell>
          <cell r="C190" t="str">
            <v>Pension Plan Reserves</v>
          </cell>
          <cell r="E190">
            <v>0</v>
          </cell>
          <cell r="F190">
            <v>0</v>
          </cell>
          <cell r="G190">
            <v>0</v>
          </cell>
          <cell r="H190">
            <v>0.06</v>
          </cell>
          <cell r="I190">
            <v>0</v>
          </cell>
          <cell r="J190">
            <v>0.06</v>
          </cell>
          <cell r="K190">
            <v>0</v>
          </cell>
        </row>
        <row r="191">
          <cell r="B191">
            <v>14</v>
          </cell>
          <cell r="C191" t="str">
            <v>German Healthcare Reserves</v>
          </cell>
          <cell r="E191">
            <v>0</v>
          </cell>
          <cell r="F191">
            <v>0</v>
          </cell>
          <cell r="G191">
            <v>0</v>
          </cell>
          <cell r="H191">
            <v>0.03</v>
          </cell>
          <cell r="I191">
            <v>0</v>
          </cell>
          <cell r="J191">
            <v>0.03</v>
          </cell>
          <cell r="K191">
            <v>0</v>
          </cell>
        </row>
        <row r="192">
          <cell r="B192">
            <v>15</v>
          </cell>
          <cell r="C192" t="str">
            <v>Other Longevity Risks Reserves</v>
          </cell>
          <cell r="E192">
            <v>0</v>
          </cell>
          <cell r="F192">
            <v>0</v>
          </cell>
          <cell r="G192">
            <v>0</v>
          </cell>
          <cell r="H192">
            <v>0.05</v>
          </cell>
          <cell r="I192">
            <v>0</v>
          </cell>
          <cell r="J192">
            <v>0.05</v>
          </cell>
          <cell r="K192">
            <v>0</v>
          </cell>
        </row>
        <row r="193">
          <cell r="B193">
            <v>16</v>
          </cell>
          <cell r="C193" t="str">
            <v>Subtotal - Longevity Risks</v>
          </cell>
          <cell r="E193">
            <v>0</v>
          </cell>
          <cell r="F193">
            <v>0</v>
          </cell>
          <cell r="G193">
            <v>0</v>
          </cell>
          <cell r="H193">
            <v>0</v>
          </cell>
          <cell r="J193">
            <v>0</v>
          </cell>
          <cell r="K193">
            <v>0</v>
          </cell>
        </row>
        <row r="195">
          <cell r="B195">
            <v>17</v>
          </cell>
          <cell r="C195" t="str">
            <v>Non-Proportional Life Reinsurance Reserves</v>
          </cell>
          <cell r="E195">
            <v>0</v>
          </cell>
          <cell r="F195">
            <v>0</v>
          </cell>
          <cell r="G195">
            <v>0</v>
          </cell>
          <cell r="H195">
            <v>0.03</v>
          </cell>
          <cell r="I195">
            <v>0</v>
          </cell>
          <cell r="J195">
            <v>0.03</v>
          </cell>
          <cell r="K195">
            <v>0</v>
          </cell>
        </row>
        <row r="197">
          <cell r="H197" t="str">
            <v>By Country Diversification Factor:</v>
          </cell>
          <cell r="K197">
            <v>1</v>
          </cell>
        </row>
        <row r="198">
          <cell r="B198">
            <v>18</v>
          </cell>
          <cell r="C198" t="str">
            <v>GRAND TOTAL</v>
          </cell>
          <cell r="E198">
            <v>0</v>
          </cell>
          <cell r="F198">
            <v>0</v>
          </cell>
          <cell r="G198">
            <v>0</v>
          </cell>
          <cell r="H198">
            <v>0</v>
          </cell>
          <cell r="J198">
            <v>0</v>
          </cell>
          <cell r="K198">
            <v>0</v>
          </cell>
          <cell r="L198" t="str">
            <v>Net Required Capital for Life Reserve Risk (B5)</v>
          </cell>
        </row>
        <row r="331">
          <cell r="C331" t="str">
            <v xml:space="preserve">Company:   </v>
          </cell>
          <cell r="D331" t="str">
            <v>XYZ Sample</v>
          </cell>
          <cell r="F331" t="str">
            <v>Currency:</v>
          </cell>
          <cell r="G331" t="str">
            <v>US Dollars</v>
          </cell>
          <cell r="L331" t="str">
            <v>Page 6</v>
          </cell>
          <cell r="AD331" t="str">
            <v xml:space="preserve">Company:   </v>
          </cell>
          <cell r="AF331" t="str">
            <v>XYZ Sample</v>
          </cell>
          <cell r="AI331" t="str">
            <v>Currency:</v>
          </cell>
          <cell r="AJ331" t="str">
            <v>US Dollars</v>
          </cell>
          <cell r="AQ331" t="str">
            <v>Summary Exhibit 6</v>
          </cell>
        </row>
        <row r="332">
          <cell r="C332" t="str">
            <v>AMB #:</v>
          </cell>
          <cell r="D332" t="str">
            <v>99999</v>
          </cell>
          <cell r="F332" t="str">
            <v>Denomination:</v>
          </cell>
          <cell r="G332" t="str">
            <v>(000)s</v>
          </cell>
          <cell r="AD332" t="str">
            <v>AMB #:</v>
          </cell>
          <cell r="AF332" t="str">
            <v>99999</v>
          </cell>
          <cell r="AI332" t="str">
            <v>Denomination:</v>
          </cell>
          <cell r="AJ332" t="str">
            <v>(000)s</v>
          </cell>
        </row>
        <row r="333">
          <cell r="C333" t="str">
            <v>Analyst:</v>
          </cell>
          <cell r="D333" t="str">
            <v xml:space="preserve"> </v>
          </cell>
          <cell r="AD333" t="str">
            <v>Analyst:</v>
          </cell>
          <cell r="AF333" t="str">
            <v xml:space="preserve"> </v>
          </cell>
        </row>
        <row r="334">
          <cell r="E334">
            <v>39813</v>
          </cell>
          <cell r="H334" t="str">
            <v>Base</v>
          </cell>
          <cell r="J334" t="str">
            <v>Final</v>
          </cell>
          <cell r="K334" t="str">
            <v>Adjusted</v>
          </cell>
        </row>
        <row r="335">
          <cell r="E335" t="str">
            <v>In Force  Business</v>
          </cell>
          <cell r="H335" t="str">
            <v>Capital</v>
          </cell>
          <cell r="I335" t="str">
            <v>Adjust-</v>
          </cell>
          <cell r="J335" t="str">
            <v>Capital</v>
          </cell>
          <cell r="K335" t="str">
            <v>Required</v>
          </cell>
          <cell r="AG335" t="str">
            <v>Inforce Business</v>
          </cell>
          <cell r="AM335" t="str">
            <v>Adjusted Required Capital</v>
          </cell>
        </row>
        <row r="336">
          <cell r="C336" t="str">
            <v>Sums At Risk:</v>
          </cell>
          <cell r="E336" t="str">
            <v>Annual Statement or Questionnaire Amount</v>
          </cell>
          <cell r="H336" t="str">
            <v>Factor</v>
          </cell>
          <cell r="I336" t="str">
            <v>ment</v>
          </cell>
          <cell r="J336" t="str">
            <v>Factor</v>
          </cell>
          <cell r="K336" t="str">
            <v>Capital</v>
          </cell>
          <cell r="L336" t="str">
            <v>Factor {Formula =}</v>
          </cell>
          <cell r="AE336" t="str">
            <v>Sums At Risk:</v>
          </cell>
          <cell r="AG336">
            <v>39813</v>
          </cell>
          <cell r="AH336">
            <v>40178</v>
          </cell>
          <cell r="AI336">
            <v>40543</v>
          </cell>
          <cell r="AJ336">
            <v>40908</v>
          </cell>
          <cell r="AK336">
            <v>41274</v>
          </cell>
          <cell r="AM336">
            <v>39813</v>
          </cell>
          <cell r="AN336">
            <v>40178</v>
          </cell>
          <cell r="AO336">
            <v>40543</v>
          </cell>
          <cell r="AP336">
            <v>40908</v>
          </cell>
          <cell r="AQ336">
            <v>41274</v>
          </cell>
        </row>
        <row r="338">
          <cell r="C338" t="str">
            <v>MORTALITY</v>
          </cell>
          <cell r="E338" t="str">
            <v>Gross Only</v>
          </cell>
          <cell r="F338" t="str">
            <v>Reinsurance</v>
          </cell>
          <cell r="G338" t="str">
            <v xml:space="preserve">Net </v>
          </cell>
          <cell r="L338" t="str">
            <v>&lt;=  For Mortality only  =&gt;</v>
          </cell>
          <cell r="AE338" t="str">
            <v>MORTALITY</v>
          </cell>
          <cell r="AG338" t="str">
            <v>Net of Reinsurance</v>
          </cell>
          <cell r="AM338" t="str">
            <v>Net of Reinsurance</v>
          </cell>
        </row>
        <row r="340">
          <cell r="B340">
            <v>1</v>
          </cell>
          <cell r="C340" t="str">
            <v>Individual Life In-Force</v>
          </cell>
          <cell r="E340">
            <v>0</v>
          </cell>
          <cell r="F340">
            <v>0</v>
          </cell>
          <cell r="G340">
            <v>0</v>
          </cell>
          <cell r="L340" t="str">
            <v>=0.0015 for 1st 500M, 0.0010 next 4500M,</v>
          </cell>
          <cell r="AD340">
            <v>1</v>
          </cell>
          <cell r="AE340" t="str">
            <v>Individual Life In-Force</v>
          </cell>
          <cell r="AG340">
            <v>0</v>
          </cell>
          <cell r="AH340">
            <v>0</v>
          </cell>
          <cell r="AI340">
            <v>0</v>
          </cell>
          <cell r="AJ340">
            <v>0</v>
          </cell>
          <cell r="AK340">
            <v>0</v>
          </cell>
        </row>
        <row r="341">
          <cell r="B341">
            <v>2</v>
          </cell>
          <cell r="C341" t="str">
            <v>(Less) Ord. Life Reserve</v>
          </cell>
          <cell r="E341">
            <v>0</v>
          </cell>
          <cell r="F341">
            <v>0</v>
          </cell>
          <cell r="G341">
            <v>0</v>
          </cell>
          <cell r="L341" t="str">
            <v>0.00075 next 20000M, 0.0006 over 25000M</v>
          </cell>
          <cell r="AD341">
            <v>2</v>
          </cell>
          <cell r="AE341" t="str">
            <v>(Less) Ord. Life Reserve</v>
          </cell>
          <cell r="AG341">
            <v>0</v>
          </cell>
          <cell r="AH341">
            <v>0</v>
          </cell>
          <cell r="AI341">
            <v>0</v>
          </cell>
          <cell r="AJ341">
            <v>0</v>
          </cell>
          <cell r="AK341">
            <v>0</v>
          </cell>
        </row>
        <row r="342">
          <cell r="B342">
            <v>3</v>
          </cell>
          <cell r="C342" t="str">
            <v>SUBTOTAL - Ordinary Life In-Force</v>
          </cell>
          <cell r="E342">
            <v>0</v>
          </cell>
          <cell r="F342">
            <v>0</v>
          </cell>
          <cell r="G342">
            <v>0</v>
          </cell>
          <cell r="H342">
            <v>1.5E-3</v>
          </cell>
          <cell r="I342">
            <v>0</v>
          </cell>
          <cell r="J342">
            <v>1.5E-3</v>
          </cell>
          <cell r="K342">
            <v>0</v>
          </cell>
          <cell r="L342" t="str">
            <v xml:space="preserve"> </v>
          </cell>
          <cell r="AD342">
            <v>3</v>
          </cell>
          <cell r="AE342" t="str">
            <v>SUBTOTAL - Ordinary Life In-Force</v>
          </cell>
          <cell r="AG342">
            <v>0</v>
          </cell>
          <cell r="AH342">
            <v>0</v>
          </cell>
          <cell r="AI342">
            <v>0</v>
          </cell>
          <cell r="AJ342">
            <v>0</v>
          </cell>
          <cell r="AK342">
            <v>0</v>
          </cell>
          <cell r="AM342">
            <v>0</v>
          </cell>
          <cell r="AN342">
            <v>0</v>
          </cell>
          <cell r="AO342">
            <v>0</v>
          </cell>
          <cell r="AP342">
            <v>0</v>
          </cell>
          <cell r="AQ342">
            <v>0</v>
          </cell>
        </row>
        <row r="344">
          <cell r="B344">
            <v>4</v>
          </cell>
          <cell r="C344" t="str">
            <v>Credit Life In-Force</v>
          </cell>
          <cell r="E344">
            <v>0</v>
          </cell>
          <cell r="F344">
            <v>0</v>
          </cell>
          <cell r="G344">
            <v>0</v>
          </cell>
          <cell r="L344" t="str">
            <v>=0.0012 for 1st 500M, 0.0008 next 4500M,</v>
          </cell>
          <cell r="AD344">
            <v>4</v>
          </cell>
          <cell r="AE344" t="str">
            <v>Credit Life In-Force</v>
          </cell>
          <cell r="AG344">
            <v>0</v>
          </cell>
          <cell r="AH344">
            <v>0</v>
          </cell>
          <cell r="AI344">
            <v>0</v>
          </cell>
          <cell r="AJ344">
            <v>0</v>
          </cell>
          <cell r="AK344">
            <v>0</v>
          </cell>
        </row>
        <row r="345">
          <cell r="B345">
            <v>5</v>
          </cell>
          <cell r="C345" t="str">
            <v>(Less) Credit Life Reserve</v>
          </cell>
          <cell r="E345">
            <v>0</v>
          </cell>
          <cell r="F345">
            <v>0</v>
          </cell>
          <cell r="G345">
            <v>0</v>
          </cell>
          <cell r="L345" t="str">
            <v>0.0006 next 20000M, 0.0005 over 25000M</v>
          </cell>
          <cell r="AD345">
            <v>5</v>
          </cell>
          <cell r="AE345" t="str">
            <v>(Less) Credit Life Reserve</v>
          </cell>
          <cell r="AG345">
            <v>0</v>
          </cell>
          <cell r="AH345">
            <v>0</v>
          </cell>
          <cell r="AI345">
            <v>0</v>
          </cell>
          <cell r="AJ345">
            <v>0</v>
          </cell>
          <cell r="AK345">
            <v>0</v>
          </cell>
        </row>
        <row r="346">
          <cell r="B346">
            <v>6</v>
          </cell>
          <cell r="C346" t="str">
            <v>SUBTOTAL - Credit Life In-Force</v>
          </cell>
          <cell r="E346">
            <v>0</v>
          </cell>
          <cell r="F346">
            <v>0</v>
          </cell>
          <cell r="G346">
            <v>0</v>
          </cell>
          <cell r="H346">
            <v>1.1999999999999999E-3</v>
          </cell>
          <cell r="I346">
            <v>0</v>
          </cell>
          <cell r="J346">
            <v>1.1999999999999999E-3</v>
          </cell>
          <cell r="K346">
            <v>0</v>
          </cell>
          <cell r="L346" t="str">
            <v xml:space="preserve"> </v>
          </cell>
          <cell r="AD346">
            <v>6</v>
          </cell>
          <cell r="AE346" t="str">
            <v>SUBTOTAL - Credit Life In-Force</v>
          </cell>
          <cell r="AG346">
            <v>0</v>
          </cell>
          <cell r="AH346">
            <v>0</v>
          </cell>
          <cell r="AI346">
            <v>0</v>
          </cell>
          <cell r="AJ346">
            <v>0</v>
          </cell>
          <cell r="AK346">
            <v>0</v>
          </cell>
          <cell r="AM346">
            <v>0</v>
          </cell>
          <cell r="AN346">
            <v>0</v>
          </cell>
          <cell r="AO346">
            <v>0</v>
          </cell>
          <cell r="AP346">
            <v>0</v>
          </cell>
          <cell r="AQ346">
            <v>0</v>
          </cell>
        </row>
        <row r="348">
          <cell r="B348">
            <v>7</v>
          </cell>
          <cell r="C348" t="str">
            <v>Group Life In-Force</v>
          </cell>
          <cell r="E348">
            <v>0</v>
          </cell>
          <cell r="F348">
            <v>0</v>
          </cell>
          <cell r="G348">
            <v>0</v>
          </cell>
          <cell r="AD348">
            <v>7</v>
          </cell>
          <cell r="AE348" t="str">
            <v>Group Life In-Force</v>
          </cell>
          <cell r="AG348">
            <v>0</v>
          </cell>
          <cell r="AH348">
            <v>0</v>
          </cell>
          <cell r="AI348">
            <v>0</v>
          </cell>
          <cell r="AJ348">
            <v>0</v>
          </cell>
          <cell r="AK348">
            <v>0</v>
          </cell>
        </row>
        <row r="349">
          <cell r="B349">
            <v>8</v>
          </cell>
          <cell r="C349" t="str">
            <v>(Less) FEGLI/SEGLI In-Force</v>
          </cell>
          <cell r="E349">
            <v>0</v>
          </cell>
          <cell r="F349">
            <v>0</v>
          </cell>
          <cell r="G349">
            <v>0</v>
          </cell>
          <cell r="L349" t="str">
            <v>=0.0012 for 1st 500M, 0.0008 next 4500M,</v>
          </cell>
          <cell r="AD349">
            <v>8</v>
          </cell>
          <cell r="AE349" t="str">
            <v>(Less) FEGLI/SEGLI In-Force</v>
          </cell>
          <cell r="AG349">
            <v>0</v>
          </cell>
          <cell r="AH349">
            <v>0</v>
          </cell>
          <cell r="AI349">
            <v>0</v>
          </cell>
          <cell r="AJ349">
            <v>0</v>
          </cell>
          <cell r="AK349">
            <v>0</v>
          </cell>
        </row>
        <row r="350">
          <cell r="B350">
            <v>9</v>
          </cell>
          <cell r="C350" t="str">
            <v>(Less) Group Life Reserve</v>
          </cell>
          <cell r="E350">
            <v>0</v>
          </cell>
          <cell r="F350">
            <v>0</v>
          </cell>
          <cell r="G350">
            <v>0</v>
          </cell>
          <cell r="L350" t="str">
            <v>0.0006 next 20000M, 0.0005 over 25000M</v>
          </cell>
          <cell r="AD350">
            <v>9</v>
          </cell>
          <cell r="AE350" t="str">
            <v>(Less) Group Life Reserve</v>
          </cell>
          <cell r="AG350">
            <v>0</v>
          </cell>
          <cell r="AH350">
            <v>0</v>
          </cell>
          <cell r="AI350">
            <v>0</v>
          </cell>
          <cell r="AJ350">
            <v>0</v>
          </cell>
          <cell r="AK350">
            <v>0</v>
          </cell>
        </row>
        <row r="351">
          <cell r="B351">
            <v>10</v>
          </cell>
          <cell r="C351" t="str">
            <v>SUBTOTAL - Group Life In-Force</v>
          </cell>
          <cell r="E351">
            <v>0</v>
          </cell>
          <cell r="F351">
            <v>0</v>
          </cell>
          <cell r="G351">
            <v>0</v>
          </cell>
          <cell r="H351">
            <v>1.1999999999999999E-3</v>
          </cell>
          <cell r="I351">
            <v>0</v>
          </cell>
          <cell r="J351">
            <v>1.1999999999999999E-3</v>
          </cell>
          <cell r="K351">
            <v>0</v>
          </cell>
          <cell r="L351" t="str">
            <v xml:space="preserve"> </v>
          </cell>
          <cell r="AD351">
            <v>10</v>
          </cell>
          <cell r="AE351" t="str">
            <v>SUBTOTAL - Group Life In-Force</v>
          </cell>
          <cell r="AG351">
            <v>0</v>
          </cell>
          <cell r="AH351">
            <v>0</v>
          </cell>
          <cell r="AI351">
            <v>0</v>
          </cell>
          <cell r="AJ351">
            <v>0</v>
          </cell>
          <cell r="AK351">
            <v>0</v>
          </cell>
          <cell r="AM351">
            <v>0</v>
          </cell>
          <cell r="AN351">
            <v>0</v>
          </cell>
          <cell r="AO351">
            <v>0</v>
          </cell>
          <cell r="AP351">
            <v>0</v>
          </cell>
          <cell r="AQ351">
            <v>0</v>
          </cell>
        </row>
        <row r="354">
          <cell r="C354" t="str">
            <v>LONGEVITY</v>
          </cell>
          <cell r="E354" t="str">
            <v>Gross Only</v>
          </cell>
          <cell r="F354" t="str">
            <v>Reinsurance</v>
          </cell>
          <cell r="G354" t="str">
            <v xml:space="preserve">Net </v>
          </cell>
          <cell r="AE354" t="str">
            <v>LONGEVITY</v>
          </cell>
          <cell r="AG354" t="str">
            <v>Net of Reinsurance</v>
          </cell>
          <cell r="AM354" t="str">
            <v>Net of Reinsurance</v>
          </cell>
        </row>
        <row r="355">
          <cell r="L355" t="str">
            <v>Explanation  of Adjustment</v>
          </cell>
        </row>
        <row r="356">
          <cell r="B356">
            <v>11</v>
          </cell>
          <cell r="C356" t="str">
            <v>Immediate Annuity Reserves</v>
          </cell>
          <cell r="E356">
            <v>0</v>
          </cell>
          <cell r="F356">
            <v>0</v>
          </cell>
          <cell r="G356">
            <v>0</v>
          </cell>
          <cell r="H356">
            <v>0.04</v>
          </cell>
          <cell r="I356">
            <v>0</v>
          </cell>
          <cell r="J356">
            <v>0.04</v>
          </cell>
          <cell r="K356">
            <v>0</v>
          </cell>
          <cell r="L356" t="str">
            <v xml:space="preserve"> </v>
          </cell>
          <cell r="AD356">
            <v>11</v>
          </cell>
          <cell r="AE356" t="str">
            <v>Immediate Annuity Reserves</v>
          </cell>
          <cell r="AG356">
            <v>0</v>
          </cell>
          <cell r="AH356">
            <v>0</v>
          </cell>
          <cell r="AI356">
            <v>0</v>
          </cell>
          <cell r="AJ356">
            <v>0</v>
          </cell>
          <cell r="AK356">
            <v>0</v>
          </cell>
          <cell r="AM356">
            <v>0</v>
          </cell>
          <cell r="AN356">
            <v>0</v>
          </cell>
          <cell r="AO356">
            <v>0</v>
          </cell>
          <cell r="AP356">
            <v>0</v>
          </cell>
          <cell r="AQ356">
            <v>0</v>
          </cell>
        </row>
        <row r="357">
          <cell r="B357">
            <v>12</v>
          </cell>
          <cell r="C357" t="str">
            <v>Deferred Annuity Reserves</v>
          </cell>
          <cell r="E357">
            <v>0</v>
          </cell>
          <cell r="F357">
            <v>0</v>
          </cell>
          <cell r="G357">
            <v>0</v>
          </cell>
          <cell r="H357">
            <v>0.04</v>
          </cell>
          <cell r="I357">
            <v>0</v>
          </cell>
          <cell r="J357">
            <v>0.04</v>
          </cell>
          <cell r="K357">
            <v>0</v>
          </cell>
          <cell r="L357" t="str">
            <v xml:space="preserve"> </v>
          </cell>
          <cell r="AD357">
            <v>12</v>
          </cell>
          <cell r="AE357" t="str">
            <v>Deferred Annuity Reserves</v>
          </cell>
          <cell r="AG357">
            <v>0</v>
          </cell>
          <cell r="AH357">
            <v>0</v>
          </cell>
          <cell r="AI357">
            <v>0</v>
          </cell>
          <cell r="AJ357">
            <v>0</v>
          </cell>
          <cell r="AK357">
            <v>0</v>
          </cell>
          <cell r="AM357">
            <v>0</v>
          </cell>
          <cell r="AN357">
            <v>0</v>
          </cell>
          <cell r="AO357">
            <v>0</v>
          </cell>
          <cell r="AP357">
            <v>0</v>
          </cell>
          <cell r="AQ357">
            <v>0</v>
          </cell>
        </row>
        <row r="358">
          <cell r="B358">
            <v>13</v>
          </cell>
          <cell r="C358" t="str">
            <v>Pension Plan Reserves</v>
          </cell>
          <cell r="E358">
            <v>0</v>
          </cell>
          <cell r="F358">
            <v>0</v>
          </cell>
          <cell r="G358">
            <v>0</v>
          </cell>
          <cell r="H358">
            <v>0.06</v>
          </cell>
          <cell r="I358">
            <v>0</v>
          </cell>
          <cell r="J358">
            <v>0.06</v>
          </cell>
          <cell r="K358">
            <v>0</v>
          </cell>
          <cell r="L358" t="str">
            <v xml:space="preserve"> </v>
          </cell>
          <cell r="AD358">
            <v>13</v>
          </cell>
          <cell r="AE358" t="str">
            <v>Pension Plan Reserves</v>
          </cell>
          <cell r="AG358">
            <v>0</v>
          </cell>
          <cell r="AH358">
            <v>0</v>
          </cell>
          <cell r="AI358">
            <v>0</v>
          </cell>
          <cell r="AJ358">
            <v>0</v>
          </cell>
          <cell r="AK358">
            <v>0</v>
          </cell>
          <cell r="AM358">
            <v>0</v>
          </cell>
          <cell r="AN358">
            <v>0</v>
          </cell>
          <cell r="AO358">
            <v>0</v>
          </cell>
          <cell r="AP358">
            <v>0</v>
          </cell>
          <cell r="AQ358">
            <v>0</v>
          </cell>
        </row>
        <row r="359">
          <cell r="B359">
            <v>14</v>
          </cell>
          <cell r="C359" t="str">
            <v>German Healthcare Reserves</v>
          </cell>
          <cell r="E359">
            <v>0</v>
          </cell>
          <cell r="F359">
            <v>0</v>
          </cell>
          <cell r="G359">
            <v>0</v>
          </cell>
          <cell r="H359">
            <v>0.03</v>
          </cell>
          <cell r="I359">
            <v>0</v>
          </cell>
          <cell r="J359">
            <v>0.03</v>
          </cell>
          <cell r="K359">
            <v>0</v>
          </cell>
          <cell r="L359" t="str">
            <v xml:space="preserve"> </v>
          </cell>
          <cell r="AD359">
            <v>14</v>
          </cell>
          <cell r="AE359" t="str">
            <v>German Healthcare Reserves</v>
          </cell>
          <cell r="AG359">
            <v>0</v>
          </cell>
          <cell r="AH359">
            <v>0</v>
          </cell>
          <cell r="AI359">
            <v>0</v>
          </cell>
          <cell r="AJ359">
            <v>0</v>
          </cell>
          <cell r="AK359">
            <v>0</v>
          </cell>
          <cell r="AM359">
            <v>0</v>
          </cell>
          <cell r="AN359">
            <v>0</v>
          </cell>
          <cell r="AO359">
            <v>0</v>
          </cell>
          <cell r="AP359">
            <v>0</v>
          </cell>
          <cell r="AQ359">
            <v>0</v>
          </cell>
        </row>
        <row r="360">
          <cell r="B360">
            <v>15</v>
          </cell>
          <cell r="C360" t="str">
            <v>Other Longevity Risks Reserves</v>
          </cell>
          <cell r="E360">
            <v>0</v>
          </cell>
          <cell r="F360">
            <v>0</v>
          </cell>
          <cell r="G360">
            <v>0</v>
          </cell>
          <cell r="H360">
            <v>0.05</v>
          </cell>
          <cell r="I360">
            <v>0</v>
          </cell>
          <cell r="J360">
            <v>0.05</v>
          </cell>
          <cell r="K360">
            <v>0</v>
          </cell>
          <cell r="L360" t="str">
            <v xml:space="preserve"> </v>
          </cell>
          <cell r="AD360">
            <v>15</v>
          </cell>
          <cell r="AE360" t="str">
            <v>Other Longevity Risks Reserves</v>
          </cell>
          <cell r="AG360">
            <v>0</v>
          </cell>
          <cell r="AH360">
            <v>0</v>
          </cell>
          <cell r="AI360">
            <v>0</v>
          </cell>
          <cell r="AJ360">
            <v>0</v>
          </cell>
          <cell r="AK360">
            <v>0</v>
          </cell>
          <cell r="AM360">
            <v>0</v>
          </cell>
          <cell r="AN360">
            <v>0</v>
          </cell>
          <cell r="AO360">
            <v>0</v>
          </cell>
          <cell r="AP360">
            <v>0</v>
          </cell>
          <cell r="AQ360">
            <v>0</v>
          </cell>
        </row>
        <row r="361">
          <cell r="B361">
            <v>16</v>
          </cell>
          <cell r="C361" t="str">
            <v>Subtotal - Longevity Risks</v>
          </cell>
          <cell r="E361">
            <v>0</v>
          </cell>
          <cell r="F361">
            <v>0</v>
          </cell>
          <cell r="G361">
            <v>0</v>
          </cell>
          <cell r="H361">
            <v>0</v>
          </cell>
          <cell r="I361">
            <v>0</v>
          </cell>
          <cell r="J361">
            <v>0</v>
          </cell>
          <cell r="K361">
            <v>0</v>
          </cell>
          <cell r="AD361">
            <v>16</v>
          </cell>
          <cell r="AE361" t="str">
            <v>Subtotal - Longevity Risks</v>
          </cell>
          <cell r="AG361">
            <v>0</v>
          </cell>
          <cell r="AH361">
            <v>0</v>
          </cell>
          <cell r="AI361">
            <v>0</v>
          </cell>
          <cell r="AJ361">
            <v>0</v>
          </cell>
          <cell r="AK361">
            <v>0</v>
          </cell>
          <cell r="AM361">
            <v>0</v>
          </cell>
          <cell r="AN361">
            <v>0</v>
          </cell>
          <cell r="AO361">
            <v>0</v>
          </cell>
          <cell r="AP361">
            <v>0</v>
          </cell>
          <cell r="AQ361">
            <v>0</v>
          </cell>
        </row>
        <row r="363">
          <cell r="B363">
            <v>17</v>
          </cell>
          <cell r="C363" t="str">
            <v>Non-Proportional Life Reinsurance Reserves</v>
          </cell>
          <cell r="E363">
            <v>0</v>
          </cell>
          <cell r="F363">
            <v>0</v>
          </cell>
          <cell r="G363">
            <v>0</v>
          </cell>
          <cell r="H363">
            <v>0.03</v>
          </cell>
          <cell r="I363">
            <v>0</v>
          </cell>
          <cell r="J363">
            <v>0.03</v>
          </cell>
          <cell r="K363">
            <v>0</v>
          </cell>
          <cell r="L363" t="str">
            <v xml:space="preserve"> </v>
          </cell>
          <cell r="AD363">
            <v>17</v>
          </cell>
          <cell r="AE363" t="str">
            <v>Non-Proportional Life Reinsurance Reserves</v>
          </cell>
          <cell r="AG363">
            <v>0</v>
          </cell>
          <cell r="AH363">
            <v>0</v>
          </cell>
          <cell r="AI363">
            <v>0</v>
          </cell>
          <cell r="AJ363">
            <v>0</v>
          </cell>
          <cell r="AK363">
            <v>0</v>
          </cell>
          <cell r="AM363">
            <v>0</v>
          </cell>
          <cell r="AN363">
            <v>0</v>
          </cell>
          <cell r="AO363">
            <v>0</v>
          </cell>
          <cell r="AP363">
            <v>0</v>
          </cell>
          <cell r="AQ363">
            <v>0</v>
          </cell>
        </row>
        <row r="364">
          <cell r="H364" t="str">
            <v xml:space="preserve"> </v>
          </cell>
        </row>
        <row r="365">
          <cell r="H365" t="str">
            <v>By Country Diversification Factor:</v>
          </cell>
          <cell r="K365">
            <v>1</v>
          </cell>
          <cell r="AE365" t="str">
            <v>By Country Diversification Factor:</v>
          </cell>
          <cell r="AM365">
            <v>1</v>
          </cell>
          <cell r="AN365">
            <v>1</v>
          </cell>
          <cell r="AO365">
            <v>1</v>
          </cell>
          <cell r="AP365">
            <v>1</v>
          </cell>
          <cell r="AQ365">
            <v>1</v>
          </cell>
        </row>
        <row r="366">
          <cell r="B366">
            <v>18</v>
          </cell>
          <cell r="C366" t="str">
            <v>GRAND TOTAL</v>
          </cell>
          <cell r="E366">
            <v>0</v>
          </cell>
          <cell r="F366">
            <v>0</v>
          </cell>
          <cell r="G366">
            <v>0</v>
          </cell>
          <cell r="H366">
            <v>0</v>
          </cell>
          <cell r="J366">
            <v>0</v>
          </cell>
          <cell r="K366">
            <v>0</v>
          </cell>
          <cell r="L366" t="str">
            <v>Net Required Capital for Life Reserve Risk (B5)</v>
          </cell>
          <cell r="AD366">
            <v>18</v>
          </cell>
          <cell r="AE366" t="str">
            <v>GRAND TOTAL</v>
          </cell>
          <cell r="AG366">
            <v>0</v>
          </cell>
          <cell r="AH366">
            <v>0</v>
          </cell>
          <cell r="AI366">
            <v>0</v>
          </cell>
          <cell r="AJ366">
            <v>0</v>
          </cell>
          <cell r="AK366">
            <v>0</v>
          </cell>
          <cell r="AM366">
            <v>0</v>
          </cell>
          <cell r="AN366">
            <v>0</v>
          </cell>
          <cell r="AO366">
            <v>0</v>
          </cell>
          <cell r="AP366">
            <v>0</v>
          </cell>
          <cell r="AQ366">
            <v>0</v>
          </cell>
        </row>
        <row r="371">
          <cell r="C371" t="str">
            <v xml:space="preserve">Company:   </v>
          </cell>
          <cell r="D371" t="str">
            <v>XYZ Sample</v>
          </cell>
          <cell r="F371" t="str">
            <v>Currency:</v>
          </cell>
          <cell r="G371" t="str">
            <v>US Dollars</v>
          </cell>
          <cell r="L371" t="str">
            <v>Page 14</v>
          </cell>
        </row>
        <row r="372">
          <cell r="C372" t="str">
            <v>AMB #:</v>
          </cell>
          <cell r="D372" t="str">
            <v>99999</v>
          </cell>
          <cell r="F372" t="str">
            <v>Denomination:</v>
          </cell>
          <cell r="G372" t="str">
            <v>(000)s</v>
          </cell>
        </row>
        <row r="373">
          <cell r="C373" t="str">
            <v>Analyst:</v>
          </cell>
          <cell r="D373" t="str">
            <v xml:space="preserve"> </v>
          </cell>
        </row>
        <row r="374">
          <cell r="E374">
            <v>40178</v>
          </cell>
          <cell r="H374" t="str">
            <v>Base</v>
          </cell>
          <cell r="J374" t="str">
            <v>Final</v>
          </cell>
          <cell r="K374" t="str">
            <v>Adjusted</v>
          </cell>
        </row>
        <row r="375">
          <cell r="E375" t="str">
            <v>In Force  Business</v>
          </cell>
          <cell r="H375" t="str">
            <v>Capital</v>
          </cell>
          <cell r="I375" t="str">
            <v>Adjust-</v>
          </cell>
          <cell r="J375" t="str">
            <v>Capital</v>
          </cell>
          <cell r="K375" t="str">
            <v>Required</v>
          </cell>
        </row>
        <row r="376">
          <cell r="C376" t="str">
            <v>Sums At Risk:</v>
          </cell>
          <cell r="E376" t="str">
            <v>Annual Statement or Questionnaire Amount</v>
          </cell>
          <cell r="H376" t="str">
            <v>Factor</v>
          </cell>
          <cell r="I376" t="str">
            <v>ment</v>
          </cell>
          <cell r="J376" t="str">
            <v>Factor</v>
          </cell>
          <cell r="K376" t="str">
            <v>Capital</v>
          </cell>
          <cell r="L376" t="str">
            <v>Factor {Formula =}</v>
          </cell>
        </row>
        <row r="378">
          <cell r="C378" t="str">
            <v>MORTALITY</v>
          </cell>
          <cell r="E378" t="str">
            <v>Gross Only</v>
          </cell>
          <cell r="F378" t="str">
            <v>Reinsurance</v>
          </cell>
          <cell r="G378" t="str">
            <v xml:space="preserve">Net </v>
          </cell>
          <cell r="L378" t="str">
            <v>&lt;=  For Mortality only  =&gt;</v>
          </cell>
        </row>
        <row r="380">
          <cell r="B380">
            <v>1</v>
          </cell>
          <cell r="C380" t="str">
            <v>Individual Life In-Force</v>
          </cell>
          <cell r="E380">
            <v>0</v>
          </cell>
          <cell r="F380">
            <v>0</v>
          </cell>
          <cell r="G380">
            <v>0</v>
          </cell>
          <cell r="L380" t="str">
            <v>=0.0015 for 1st 500M, 0.0010 next 4500M,</v>
          </cell>
        </row>
        <row r="381">
          <cell r="B381">
            <v>2</v>
          </cell>
          <cell r="C381" t="str">
            <v>(Less) Ord. Life Reserve</v>
          </cell>
          <cell r="E381">
            <v>0</v>
          </cell>
          <cell r="F381">
            <v>0</v>
          </cell>
          <cell r="G381">
            <v>0</v>
          </cell>
          <cell r="L381" t="str">
            <v>0.00075 next 20000M, 0.0006 over 25000M</v>
          </cell>
        </row>
        <row r="382">
          <cell r="B382">
            <v>3</v>
          </cell>
          <cell r="C382" t="str">
            <v>SUBTOTAL - Ordinary Life In-Force</v>
          </cell>
          <cell r="E382">
            <v>0</v>
          </cell>
          <cell r="F382">
            <v>0</v>
          </cell>
          <cell r="G382">
            <v>0</v>
          </cell>
          <cell r="H382">
            <v>1.5E-3</v>
          </cell>
          <cell r="I382">
            <v>0</v>
          </cell>
          <cell r="J382">
            <v>1.5E-3</v>
          </cell>
          <cell r="K382">
            <v>0</v>
          </cell>
          <cell r="L382" t="str">
            <v xml:space="preserve"> </v>
          </cell>
        </row>
        <row r="384">
          <cell r="B384">
            <v>4</v>
          </cell>
          <cell r="C384" t="str">
            <v>Credit Life In-Force</v>
          </cell>
          <cell r="E384">
            <v>0</v>
          </cell>
          <cell r="F384">
            <v>0</v>
          </cell>
          <cell r="G384">
            <v>0</v>
          </cell>
          <cell r="L384" t="str">
            <v>=0.0012 for 1st 500M, 0.0008 next 4500M,</v>
          </cell>
        </row>
        <row r="385">
          <cell r="B385">
            <v>5</v>
          </cell>
          <cell r="C385" t="str">
            <v>(Less) Credit Life Reserve</v>
          </cell>
          <cell r="E385">
            <v>0</v>
          </cell>
          <cell r="F385">
            <v>0</v>
          </cell>
          <cell r="G385">
            <v>0</v>
          </cell>
          <cell r="L385" t="str">
            <v>0.0006 next 20000M, 0.0005 over 25000M</v>
          </cell>
        </row>
        <row r="386">
          <cell r="B386">
            <v>6</v>
          </cell>
          <cell r="C386" t="str">
            <v>SUBTOTAL - Credit Life In-Force</v>
          </cell>
          <cell r="E386">
            <v>0</v>
          </cell>
          <cell r="F386">
            <v>0</v>
          </cell>
          <cell r="G386">
            <v>0</v>
          </cell>
          <cell r="H386">
            <v>1.1999999999999999E-3</v>
          </cell>
          <cell r="I386">
            <v>0</v>
          </cell>
          <cell r="J386">
            <v>1.1999999999999999E-3</v>
          </cell>
          <cell r="K386">
            <v>0</v>
          </cell>
          <cell r="L386" t="str">
            <v xml:space="preserve"> </v>
          </cell>
        </row>
        <row r="388">
          <cell r="B388">
            <v>7</v>
          </cell>
          <cell r="C388" t="str">
            <v>Group Life In-Force</v>
          </cell>
          <cell r="E388">
            <v>0</v>
          </cell>
          <cell r="F388">
            <v>0</v>
          </cell>
          <cell r="G388">
            <v>0</v>
          </cell>
        </row>
        <row r="389">
          <cell r="B389">
            <v>8</v>
          </cell>
          <cell r="C389" t="str">
            <v>(Less) FEGLI/SEGLI In-Force</v>
          </cell>
          <cell r="E389">
            <v>0</v>
          </cell>
          <cell r="F389">
            <v>0</v>
          </cell>
          <cell r="G389">
            <v>0</v>
          </cell>
          <cell r="L389" t="str">
            <v>=0.0012 for 1st 500M, 0.0008 next 4500M,</v>
          </cell>
        </row>
        <row r="390">
          <cell r="B390">
            <v>9</v>
          </cell>
          <cell r="C390" t="str">
            <v>(Less) Group Life Reserve</v>
          </cell>
          <cell r="E390">
            <v>0</v>
          </cell>
          <cell r="F390">
            <v>0</v>
          </cell>
          <cell r="G390">
            <v>0</v>
          </cell>
          <cell r="L390" t="str">
            <v>0.0006 next 20000M, 0.0005 over 25000M</v>
          </cell>
        </row>
        <row r="391">
          <cell r="B391">
            <v>10</v>
          </cell>
          <cell r="C391" t="str">
            <v>SUBTOTAL - Group Life In-Force</v>
          </cell>
          <cell r="E391">
            <v>0</v>
          </cell>
          <cell r="F391">
            <v>0</v>
          </cell>
          <cell r="G391">
            <v>0</v>
          </cell>
          <cell r="H391">
            <v>1.1999999999999999E-3</v>
          </cell>
          <cell r="I391">
            <v>0</v>
          </cell>
          <cell r="J391">
            <v>1.1999999999999999E-3</v>
          </cell>
          <cell r="K391">
            <v>0</v>
          </cell>
          <cell r="L391" t="str">
            <v xml:space="preserve"> </v>
          </cell>
        </row>
        <row r="394">
          <cell r="C394" t="str">
            <v>LONGEVITY</v>
          </cell>
          <cell r="E394" t="str">
            <v>Gross Only</v>
          </cell>
          <cell r="F394" t="str">
            <v>Reinsurance</v>
          </cell>
          <cell r="G394" t="str">
            <v xml:space="preserve">Net </v>
          </cell>
        </row>
        <row r="395">
          <cell r="L395" t="str">
            <v>Explanation  of Adjustment</v>
          </cell>
        </row>
        <row r="396">
          <cell r="B396">
            <v>11</v>
          </cell>
          <cell r="C396" t="str">
            <v>Immediate Annuity Reserves</v>
          </cell>
          <cell r="E396">
            <v>0</v>
          </cell>
          <cell r="F396">
            <v>0</v>
          </cell>
          <cell r="G396">
            <v>0</v>
          </cell>
          <cell r="H396">
            <v>0.04</v>
          </cell>
          <cell r="I396">
            <v>0</v>
          </cell>
          <cell r="J396">
            <v>0.04</v>
          </cell>
          <cell r="K396">
            <v>0</v>
          </cell>
          <cell r="L396" t="str">
            <v xml:space="preserve"> </v>
          </cell>
        </row>
        <row r="397">
          <cell r="B397">
            <v>12</v>
          </cell>
          <cell r="C397" t="str">
            <v>Deferred Annuity Reserves</v>
          </cell>
          <cell r="E397">
            <v>0</v>
          </cell>
          <cell r="F397">
            <v>0</v>
          </cell>
          <cell r="G397">
            <v>0</v>
          </cell>
          <cell r="H397">
            <v>0.04</v>
          </cell>
          <cell r="I397">
            <v>0</v>
          </cell>
          <cell r="J397">
            <v>0.04</v>
          </cell>
          <cell r="K397">
            <v>0</v>
          </cell>
          <cell r="L397" t="str">
            <v xml:space="preserve"> </v>
          </cell>
        </row>
        <row r="398">
          <cell r="B398">
            <v>13</v>
          </cell>
          <cell r="C398" t="str">
            <v>Pension Plan Reserves</v>
          </cell>
          <cell r="E398">
            <v>0</v>
          </cell>
          <cell r="F398">
            <v>0</v>
          </cell>
          <cell r="G398">
            <v>0</v>
          </cell>
          <cell r="H398">
            <v>0.06</v>
          </cell>
          <cell r="I398">
            <v>0</v>
          </cell>
          <cell r="J398">
            <v>0.06</v>
          </cell>
          <cell r="K398">
            <v>0</v>
          </cell>
          <cell r="L398" t="str">
            <v xml:space="preserve"> </v>
          </cell>
        </row>
        <row r="399">
          <cell r="B399">
            <v>14</v>
          </cell>
          <cell r="C399" t="str">
            <v>German Healthcare Reserves</v>
          </cell>
          <cell r="E399">
            <v>0</v>
          </cell>
          <cell r="F399">
            <v>0</v>
          </cell>
          <cell r="G399">
            <v>0</v>
          </cell>
          <cell r="H399">
            <v>0.03</v>
          </cell>
          <cell r="I399">
            <v>0</v>
          </cell>
          <cell r="J399">
            <v>0.03</v>
          </cell>
          <cell r="K399">
            <v>0</v>
          </cell>
          <cell r="L399" t="str">
            <v xml:space="preserve"> </v>
          </cell>
        </row>
        <row r="400">
          <cell r="B400">
            <v>15</v>
          </cell>
          <cell r="C400" t="str">
            <v>Other Longevity Risks Reserves</v>
          </cell>
          <cell r="E400">
            <v>0</v>
          </cell>
          <cell r="F400">
            <v>0</v>
          </cell>
          <cell r="G400">
            <v>0</v>
          </cell>
          <cell r="H400">
            <v>0.05</v>
          </cell>
          <cell r="I400">
            <v>0</v>
          </cell>
          <cell r="J400">
            <v>0.05</v>
          </cell>
          <cell r="K400">
            <v>0</v>
          </cell>
          <cell r="L400" t="str">
            <v xml:space="preserve"> </v>
          </cell>
        </row>
        <row r="401">
          <cell r="B401">
            <v>16</v>
          </cell>
          <cell r="C401" t="str">
            <v>Subtotal - Longevity Risks</v>
          </cell>
          <cell r="E401">
            <v>0</v>
          </cell>
          <cell r="F401">
            <v>0</v>
          </cell>
          <cell r="G401">
            <v>0</v>
          </cell>
          <cell r="H401">
            <v>0</v>
          </cell>
          <cell r="I401">
            <v>0</v>
          </cell>
          <cell r="J401">
            <v>0</v>
          </cell>
          <cell r="K401">
            <v>0</v>
          </cell>
        </row>
        <row r="403">
          <cell r="B403">
            <v>17</v>
          </cell>
          <cell r="C403" t="str">
            <v>Non-Proportional Life Reinsurance Reserves</v>
          </cell>
          <cell r="E403">
            <v>0</v>
          </cell>
          <cell r="F403">
            <v>0</v>
          </cell>
          <cell r="G403">
            <v>0</v>
          </cell>
          <cell r="H403">
            <v>0.03</v>
          </cell>
          <cell r="I403">
            <v>0</v>
          </cell>
          <cell r="J403">
            <v>0.03</v>
          </cell>
          <cell r="K403">
            <v>0</v>
          </cell>
          <cell r="L403" t="str">
            <v xml:space="preserve"> </v>
          </cell>
        </row>
        <row r="404">
          <cell r="H404" t="str">
            <v xml:space="preserve"> </v>
          </cell>
        </row>
        <row r="405">
          <cell r="H405" t="str">
            <v>By Country Diversification Factor:</v>
          </cell>
          <cell r="K405">
            <v>1</v>
          </cell>
        </row>
        <row r="406">
          <cell r="B406">
            <v>18</v>
          </cell>
          <cell r="C406" t="str">
            <v>GRAND TOTAL</v>
          </cell>
          <cell r="E406">
            <v>0</v>
          </cell>
          <cell r="F406">
            <v>0</v>
          </cell>
          <cell r="G406">
            <v>0</v>
          </cell>
          <cell r="H406">
            <v>0</v>
          </cell>
          <cell r="J406">
            <v>0</v>
          </cell>
          <cell r="K406">
            <v>0</v>
          </cell>
          <cell r="L406" t="str">
            <v>Net Required Capital for Life Reserve Risk (B5)</v>
          </cell>
        </row>
        <row r="411">
          <cell r="C411" t="str">
            <v xml:space="preserve">Company:   </v>
          </cell>
          <cell r="D411" t="str">
            <v>XYZ Sample</v>
          </cell>
          <cell r="F411" t="str">
            <v>Currency:</v>
          </cell>
          <cell r="G411" t="str">
            <v>US Dollars</v>
          </cell>
          <cell r="L411" t="str">
            <v>Page 22</v>
          </cell>
        </row>
        <row r="412">
          <cell r="C412" t="str">
            <v>AMB #:</v>
          </cell>
          <cell r="D412" t="str">
            <v>99999</v>
          </cell>
          <cell r="F412" t="str">
            <v>Denomination:</v>
          </cell>
          <cell r="G412" t="str">
            <v>(000)s</v>
          </cell>
        </row>
        <row r="413">
          <cell r="C413" t="str">
            <v>Analyst:</v>
          </cell>
          <cell r="D413" t="str">
            <v xml:space="preserve"> </v>
          </cell>
        </row>
        <row r="414">
          <cell r="E414">
            <v>40543</v>
          </cell>
          <cell r="H414" t="str">
            <v>Base</v>
          </cell>
          <cell r="J414" t="str">
            <v>Final</v>
          </cell>
          <cell r="K414" t="str">
            <v>Adjusted</v>
          </cell>
        </row>
        <row r="415">
          <cell r="E415" t="str">
            <v>In Force  Business</v>
          </cell>
          <cell r="H415" t="str">
            <v>Capital</v>
          </cell>
          <cell r="I415" t="str">
            <v>Adjust-</v>
          </cell>
          <cell r="J415" t="str">
            <v>Capital</v>
          </cell>
          <cell r="K415" t="str">
            <v>Required</v>
          </cell>
        </row>
        <row r="416">
          <cell r="C416" t="str">
            <v>Sums At Risk:</v>
          </cell>
          <cell r="E416" t="str">
            <v>Annual Statement or Questionnaire Amount</v>
          </cell>
          <cell r="H416" t="str">
            <v>Factor</v>
          </cell>
          <cell r="I416" t="str">
            <v>ment</v>
          </cell>
          <cell r="J416" t="str">
            <v>Factor</v>
          </cell>
          <cell r="K416" t="str">
            <v>Capital</v>
          </cell>
          <cell r="L416" t="str">
            <v>Factor {Formula =}</v>
          </cell>
        </row>
        <row r="418">
          <cell r="C418" t="str">
            <v>MORTALITY</v>
          </cell>
          <cell r="E418" t="str">
            <v>Gross Only</v>
          </cell>
          <cell r="F418" t="str">
            <v>Reinsurance</v>
          </cell>
          <cell r="G418" t="str">
            <v xml:space="preserve">Net </v>
          </cell>
          <cell r="L418" t="str">
            <v>&lt;=  For Mortality only  =&gt;</v>
          </cell>
        </row>
        <row r="420">
          <cell r="B420">
            <v>1</v>
          </cell>
          <cell r="C420" t="str">
            <v>Individual Life In-Force</v>
          </cell>
          <cell r="E420">
            <v>0</v>
          </cell>
          <cell r="F420">
            <v>0</v>
          </cell>
          <cell r="G420">
            <v>0</v>
          </cell>
          <cell r="L420" t="str">
            <v>=0.0015 for 1st 500M, 0.0010 next 4500M,</v>
          </cell>
        </row>
        <row r="421">
          <cell r="B421">
            <v>2</v>
          </cell>
          <cell r="C421" t="str">
            <v>(Less) Ord. Life Reserve</v>
          </cell>
          <cell r="E421">
            <v>0</v>
          </cell>
          <cell r="F421">
            <v>0</v>
          </cell>
          <cell r="G421">
            <v>0</v>
          </cell>
          <cell r="L421" t="str">
            <v>0.00075 next 20000M, 0.0006 over 25000M</v>
          </cell>
        </row>
        <row r="422">
          <cell r="B422">
            <v>3</v>
          </cell>
          <cell r="C422" t="str">
            <v>SUBTOTAL - Ordinary Life In-Force</v>
          </cell>
          <cell r="E422">
            <v>0</v>
          </cell>
          <cell r="F422">
            <v>0</v>
          </cell>
          <cell r="G422">
            <v>0</v>
          </cell>
          <cell r="H422">
            <v>1.5E-3</v>
          </cell>
          <cell r="I422">
            <v>0</v>
          </cell>
          <cell r="J422">
            <v>1.5E-3</v>
          </cell>
          <cell r="K422">
            <v>0</v>
          </cell>
          <cell r="L422" t="str">
            <v xml:space="preserve"> </v>
          </cell>
        </row>
        <row r="424">
          <cell r="B424">
            <v>4</v>
          </cell>
          <cell r="C424" t="str">
            <v>Credit Life In-Force</v>
          </cell>
          <cell r="E424">
            <v>0</v>
          </cell>
          <cell r="F424">
            <v>0</v>
          </cell>
          <cell r="G424">
            <v>0</v>
          </cell>
          <cell r="L424" t="str">
            <v>=0.0012 for 1st 500M, 0.0008 next 4500M,</v>
          </cell>
        </row>
        <row r="425">
          <cell r="B425">
            <v>5</v>
          </cell>
          <cell r="C425" t="str">
            <v>(Less) Credit Life Reserve</v>
          </cell>
          <cell r="E425">
            <v>0</v>
          </cell>
          <cell r="F425">
            <v>0</v>
          </cell>
          <cell r="G425">
            <v>0</v>
          </cell>
          <cell r="L425" t="str">
            <v>0.0006 next 20000M, 0.0005 over 25000M</v>
          </cell>
        </row>
        <row r="426">
          <cell r="B426">
            <v>6</v>
          </cell>
          <cell r="C426" t="str">
            <v>SUBTOTAL - Credit Life In-Force</v>
          </cell>
          <cell r="E426">
            <v>0</v>
          </cell>
          <cell r="F426">
            <v>0</v>
          </cell>
          <cell r="G426">
            <v>0</v>
          </cell>
          <cell r="H426">
            <v>1.1999999999999999E-3</v>
          </cell>
          <cell r="I426">
            <v>0</v>
          </cell>
          <cell r="J426">
            <v>1.1999999999999999E-3</v>
          </cell>
          <cell r="K426">
            <v>0</v>
          </cell>
          <cell r="L426" t="str">
            <v xml:space="preserve"> </v>
          </cell>
        </row>
        <row r="428">
          <cell r="B428">
            <v>7</v>
          </cell>
          <cell r="C428" t="str">
            <v>Group Life In-Force</v>
          </cell>
          <cell r="E428">
            <v>0</v>
          </cell>
          <cell r="F428">
            <v>0</v>
          </cell>
          <cell r="G428">
            <v>0</v>
          </cell>
        </row>
        <row r="429">
          <cell r="B429">
            <v>8</v>
          </cell>
          <cell r="C429" t="str">
            <v>(Less) FEGLI/SEGLI In-Force</v>
          </cell>
          <cell r="E429">
            <v>0</v>
          </cell>
          <cell r="F429">
            <v>0</v>
          </cell>
          <cell r="G429">
            <v>0</v>
          </cell>
          <cell r="L429" t="str">
            <v>=0.0012 for 1st 500M, 0.0008 next 4500M,</v>
          </cell>
        </row>
        <row r="430">
          <cell r="B430">
            <v>9</v>
          </cell>
          <cell r="C430" t="str">
            <v>(Less) Group Life Reserve</v>
          </cell>
          <cell r="E430">
            <v>0</v>
          </cell>
          <cell r="F430">
            <v>0</v>
          </cell>
          <cell r="G430">
            <v>0</v>
          </cell>
          <cell r="L430" t="str">
            <v>0.0006 next 20000M, 0.0005 over 25000M</v>
          </cell>
        </row>
        <row r="431">
          <cell r="B431">
            <v>10</v>
          </cell>
          <cell r="C431" t="str">
            <v>SUBTOTAL - Group Life In-Force</v>
          </cell>
          <cell r="E431">
            <v>0</v>
          </cell>
          <cell r="F431">
            <v>0</v>
          </cell>
          <cell r="G431">
            <v>0</v>
          </cell>
          <cell r="H431">
            <v>1.1999999999999999E-3</v>
          </cell>
          <cell r="I431">
            <v>0</v>
          </cell>
          <cell r="J431">
            <v>1.1999999999999999E-3</v>
          </cell>
          <cell r="K431">
            <v>0</v>
          </cell>
          <cell r="L431" t="str">
            <v xml:space="preserve"> </v>
          </cell>
        </row>
        <row r="434">
          <cell r="C434" t="str">
            <v>LONGEVITY</v>
          </cell>
          <cell r="E434" t="str">
            <v>Gross Only</v>
          </cell>
          <cell r="F434" t="str">
            <v>Reinsurance</v>
          </cell>
          <cell r="G434" t="str">
            <v xml:space="preserve">Net </v>
          </cell>
        </row>
        <row r="435">
          <cell r="L435" t="str">
            <v>Explanation  of Adjustment</v>
          </cell>
        </row>
        <row r="436">
          <cell r="B436">
            <v>11</v>
          </cell>
          <cell r="C436" t="str">
            <v>Immediate Annuity Reserves</v>
          </cell>
          <cell r="E436">
            <v>0</v>
          </cell>
          <cell r="F436">
            <v>0</v>
          </cell>
          <cell r="G436">
            <v>0</v>
          </cell>
          <cell r="H436">
            <v>0.04</v>
          </cell>
          <cell r="I436">
            <v>0</v>
          </cell>
          <cell r="J436">
            <v>0.04</v>
          </cell>
          <cell r="K436">
            <v>0</v>
          </cell>
          <cell r="L436" t="str">
            <v xml:space="preserve"> </v>
          </cell>
        </row>
        <row r="437">
          <cell r="B437">
            <v>12</v>
          </cell>
          <cell r="C437" t="str">
            <v>Deferred Annuity Reserves</v>
          </cell>
          <cell r="E437">
            <v>0</v>
          </cell>
          <cell r="F437">
            <v>0</v>
          </cell>
          <cell r="G437">
            <v>0</v>
          </cell>
          <cell r="H437">
            <v>0.04</v>
          </cell>
          <cell r="I437">
            <v>0</v>
          </cell>
          <cell r="J437">
            <v>0.04</v>
          </cell>
          <cell r="K437">
            <v>0</v>
          </cell>
          <cell r="L437" t="str">
            <v xml:space="preserve"> </v>
          </cell>
        </row>
        <row r="438">
          <cell r="B438">
            <v>13</v>
          </cell>
          <cell r="C438" t="str">
            <v>Pension Plan Reserves</v>
          </cell>
          <cell r="E438">
            <v>0</v>
          </cell>
          <cell r="F438">
            <v>0</v>
          </cell>
          <cell r="G438">
            <v>0</v>
          </cell>
          <cell r="H438">
            <v>0.06</v>
          </cell>
          <cell r="I438">
            <v>0</v>
          </cell>
          <cell r="J438">
            <v>0.06</v>
          </cell>
          <cell r="K438">
            <v>0</v>
          </cell>
          <cell r="L438" t="str">
            <v xml:space="preserve"> </v>
          </cell>
        </row>
        <row r="439">
          <cell r="B439">
            <v>14</v>
          </cell>
          <cell r="C439" t="str">
            <v>German Healthcare Reserves</v>
          </cell>
          <cell r="E439">
            <v>0</v>
          </cell>
          <cell r="F439">
            <v>0</v>
          </cell>
          <cell r="G439">
            <v>0</v>
          </cell>
          <cell r="H439">
            <v>0.03</v>
          </cell>
          <cell r="I439">
            <v>0</v>
          </cell>
          <cell r="J439">
            <v>0.03</v>
          </cell>
          <cell r="K439">
            <v>0</v>
          </cell>
          <cell r="L439" t="str">
            <v xml:space="preserve"> </v>
          </cell>
        </row>
        <row r="440">
          <cell r="B440">
            <v>15</v>
          </cell>
          <cell r="C440" t="str">
            <v>Other Longevity Risks Reserves</v>
          </cell>
          <cell r="E440">
            <v>0</v>
          </cell>
          <cell r="F440">
            <v>0</v>
          </cell>
          <cell r="G440">
            <v>0</v>
          </cell>
          <cell r="H440">
            <v>0.05</v>
          </cell>
          <cell r="I440">
            <v>0</v>
          </cell>
          <cell r="J440">
            <v>0.05</v>
          </cell>
          <cell r="K440">
            <v>0</v>
          </cell>
          <cell r="L440" t="str">
            <v xml:space="preserve"> </v>
          </cell>
        </row>
        <row r="441">
          <cell r="B441">
            <v>16</v>
          </cell>
          <cell r="C441" t="str">
            <v>Subtotal - Longevity Risks</v>
          </cell>
          <cell r="E441">
            <v>0</v>
          </cell>
          <cell r="F441">
            <v>0</v>
          </cell>
          <cell r="G441">
            <v>0</v>
          </cell>
          <cell r="H441">
            <v>0</v>
          </cell>
          <cell r="I441">
            <v>0</v>
          </cell>
          <cell r="J441">
            <v>0</v>
          </cell>
          <cell r="K441">
            <v>0</v>
          </cell>
        </row>
        <row r="443">
          <cell r="B443">
            <v>17</v>
          </cell>
          <cell r="C443" t="str">
            <v>Non-Proportional Life Reinsurance Reserves</v>
          </cell>
          <cell r="E443">
            <v>0</v>
          </cell>
          <cell r="F443">
            <v>0</v>
          </cell>
          <cell r="G443">
            <v>0</v>
          </cell>
          <cell r="H443">
            <v>0.03</v>
          </cell>
          <cell r="I443">
            <v>0</v>
          </cell>
          <cell r="J443">
            <v>0.03</v>
          </cell>
          <cell r="K443">
            <v>0</v>
          </cell>
          <cell r="L443" t="str">
            <v xml:space="preserve"> </v>
          </cell>
        </row>
        <row r="444">
          <cell r="H444" t="str">
            <v xml:space="preserve"> </v>
          </cell>
        </row>
        <row r="445">
          <cell r="H445" t="str">
            <v>By Country Diversification Factor:</v>
          </cell>
          <cell r="K445">
            <v>1</v>
          </cell>
        </row>
        <row r="446">
          <cell r="B446">
            <v>18</v>
          </cell>
          <cell r="C446" t="str">
            <v>GRAND TOTAL</v>
          </cell>
          <cell r="E446">
            <v>0</v>
          </cell>
          <cell r="F446">
            <v>0</v>
          </cell>
          <cell r="G446">
            <v>0</v>
          </cell>
          <cell r="H446">
            <v>0</v>
          </cell>
          <cell r="J446">
            <v>0</v>
          </cell>
          <cell r="K446">
            <v>0</v>
          </cell>
          <cell r="L446" t="str">
            <v>Net Required Capital for Life Reserve Risk (B5)</v>
          </cell>
        </row>
        <row r="451">
          <cell r="C451" t="str">
            <v xml:space="preserve">Company:   </v>
          </cell>
          <cell r="D451" t="str">
            <v>XYZ Sample</v>
          </cell>
          <cell r="F451" t="str">
            <v>Currency:</v>
          </cell>
          <cell r="G451" t="str">
            <v>US Dollars</v>
          </cell>
          <cell r="L451" t="str">
            <v>Page 30</v>
          </cell>
        </row>
        <row r="452">
          <cell r="C452" t="str">
            <v>AMB #:</v>
          </cell>
          <cell r="D452" t="str">
            <v>99999</v>
          </cell>
          <cell r="F452" t="str">
            <v>Denomination:</v>
          </cell>
          <cell r="G452" t="str">
            <v>(000)s</v>
          </cell>
        </row>
        <row r="453">
          <cell r="C453" t="str">
            <v>Analyst:</v>
          </cell>
          <cell r="D453" t="str">
            <v xml:space="preserve"> </v>
          </cell>
        </row>
        <row r="454">
          <cell r="E454">
            <v>40908</v>
          </cell>
          <cell r="H454" t="str">
            <v>Base</v>
          </cell>
          <cell r="J454" t="str">
            <v>Final</v>
          </cell>
          <cell r="K454" t="str">
            <v>Adjusted</v>
          </cell>
        </row>
        <row r="455">
          <cell r="E455" t="str">
            <v>In Force  Business</v>
          </cell>
          <cell r="H455" t="str">
            <v>Capital</v>
          </cell>
          <cell r="I455" t="str">
            <v>Adjust-</v>
          </cell>
          <cell r="J455" t="str">
            <v>Capital</v>
          </cell>
          <cell r="K455" t="str">
            <v>Required</v>
          </cell>
        </row>
        <row r="456">
          <cell r="C456" t="str">
            <v>Sums At Risk:</v>
          </cell>
          <cell r="E456" t="str">
            <v>Annual Statement or Questionnaire Amount</v>
          </cell>
          <cell r="H456" t="str">
            <v>Factor</v>
          </cell>
          <cell r="I456" t="str">
            <v>ment</v>
          </cell>
          <cell r="J456" t="str">
            <v>Factor</v>
          </cell>
          <cell r="K456" t="str">
            <v>Capital</v>
          </cell>
          <cell r="L456" t="str">
            <v>Factor {Formula =}</v>
          </cell>
        </row>
        <row r="458">
          <cell r="C458" t="str">
            <v>MORTALITY</v>
          </cell>
          <cell r="E458" t="str">
            <v>Gross Only</v>
          </cell>
          <cell r="F458" t="str">
            <v>Reinsurance</v>
          </cell>
          <cell r="G458" t="str">
            <v xml:space="preserve">Net </v>
          </cell>
          <cell r="L458" t="str">
            <v>&lt;=  For Mortality only  =&gt;</v>
          </cell>
        </row>
        <row r="460">
          <cell r="B460">
            <v>1</v>
          </cell>
          <cell r="C460" t="str">
            <v>Individual Life In-Force</v>
          </cell>
          <cell r="E460">
            <v>0</v>
          </cell>
          <cell r="F460">
            <v>0</v>
          </cell>
          <cell r="G460">
            <v>0</v>
          </cell>
          <cell r="L460" t="str">
            <v>=0.0015 for 1st 500M, 0.0010 next 4500M,</v>
          </cell>
        </row>
        <row r="461">
          <cell r="B461">
            <v>2</v>
          </cell>
          <cell r="C461" t="str">
            <v>(Less) Ord. Life Reserve</v>
          </cell>
          <cell r="E461">
            <v>0</v>
          </cell>
          <cell r="F461">
            <v>0</v>
          </cell>
          <cell r="G461">
            <v>0</v>
          </cell>
          <cell r="L461" t="str">
            <v>0.00075 next 20000M, 0.0006 over 25000M</v>
          </cell>
        </row>
        <row r="462">
          <cell r="B462">
            <v>3</v>
          </cell>
          <cell r="C462" t="str">
            <v>SUBTOTAL - Ordinary Life In-Force</v>
          </cell>
          <cell r="E462">
            <v>0</v>
          </cell>
          <cell r="F462">
            <v>0</v>
          </cell>
          <cell r="G462">
            <v>0</v>
          </cell>
          <cell r="H462">
            <v>1.5E-3</v>
          </cell>
          <cell r="I462">
            <v>0</v>
          </cell>
          <cell r="J462">
            <v>1.5E-3</v>
          </cell>
          <cell r="K462">
            <v>0</v>
          </cell>
          <cell r="L462" t="str">
            <v xml:space="preserve"> </v>
          </cell>
        </row>
        <row r="464">
          <cell r="B464">
            <v>4</v>
          </cell>
          <cell r="C464" t="str">
            <v>Credit Life In-Force</v>
          </cell>
          <cell r="E464">
            <v>0</v>
          </cell>
          <cell r="F464">
            <v>0</v>
          </cell>
          <cell r="G464">
            <v>0</v>
          </cell>
          <cell r="L464" t="str">
            <v>=0.0012 for 1st 500M, 0.0008 next 4500M,</v>
          </cell>
        </row>
        <row r="465">
          <cell r="B465">
            <v>5</v>
          </cell>
          <cell r="C465" t="str">
            <v>(Less) Credit Life Reserve</v>
          </cell>
          <cell r="E465">
            <v>0</v>
          </cell>
          <cell r="F465">
            <v>0</v>
          </cell>
          <cell r="G465">
            <v>0</v>
          </cell>
          <cell r="L465" t="str">
            <v>0.0006 next 20000M, 0.0005 over 25000M</v>
          </cell>
        </row>
        <row r="466">
          <cell r="B466">
            <v>6</v>
          </cell>
          <cell r="C466" t="str">
            <v>SUBTOTAL - Credit Life In-Force</v>
          </cell>
          <cell r="E466">
            <v>0</v>
          </cell>
          <cell r="F466">
            <v>0</v>
          </cell>
          <cell r="G466">
            <v>0</v>
          </cell>
          <cell r="H466">
            <v>1.1999999999999999E-3</v>
          </cell>
          <cell r="I466">
            <v>0</v>
          </cell>
          <cell r="J466">
            <v>1.1999999999999999E-3</v>
          </cell>
          <cell r="K466">
            <v>0</v>
          </cell>
          <cell r="L466" t="str">
            <v xml:space="preserve"> </v>
          </cell>
        </row>
        <row r="468">
          <cell r="B468">
            <v>7</v>
          </cell>
          <cell r="C468" t="str">
            <v>Group Life In-Force</v>
          </cell>
          <cell r="E468">
            <v>0</v>
          </cell>
          <cell r="F468">
            <v>0</v>
          </cell>
          <cell r="G468">
            <v>0</v>
          </cell>
        </row>
        <row r="469">
          <cell r="B469">
            <v>8</v>
          </cell>
          <cell r="C469" t="str">
            <v>(Less) FEGLI/SEGLI In-Force</v>
          </cell>
          <cell r="E469">
            <v>0</v>
          </cell>
          <cell r="F469">
            <v>0</v>
          </cell>
          <cell r="G469">
            <v>0</v>
          </cell>
          <cell r="L469" t="str">
            <v>=0.0012 for 1st 500M, 0.0008 next 4500M,</v>
          </cell>
        </row>
        <row r="470">
          <cell r="B470">
            <v>9</v>
          </cell>
          <cell r="C470" t="str">
            <v>(Less) Group Life Reserve</v>
          </cell>
          <cell r="E470">
            <v>0</v>
          </cell>
          <cell r="F470">
            <v>0</v>
          </cell>
          <cell r="G470">
            <v>0</v>
          </cell>
          <cell r="L470" t="str">
            <v>0.0006 next 20000M, 0.0005 over 25000M</v>
          </cell>
        </row>
        <row r="471">
          <cell r="B471">
            <v>10</v>
          </cell>
          <cell r="C471" t="str">
            <v>SUBTOTAL - Group Life In-Force</v>
          </cell>
          <cell r="E471">
            <v>0</v>
          </cell>
          <cell r="F471">
            <v>0</v>
          </cell>
          <cell r="G471">
            <v>0</v>
          </cell>
          <cell r="H471">
            <v>1.1999999999999999E-3</v>
          </cell>
          <cell r="I471">
            <v>0</v>
          </cell>
          <cell r="J471">
            <v>1.1999999999999999E-3</v>
          </cell>
          <cell r="K471">
            <v>0</v>
          </cell>
          <cell r="L471" t="str">
            <v xml:space="preserve"> </v>
          </cell>
        </row>
        <row r="474">
          <cell r="C474" t="str">
            <v>LONGEVITY</v>
          </cell>
          <cell r="E474" t="str">
            <v>Gross Only</v>
          </cell>
          <cell r="F474" t="str">
            <v>Reinsurance</v>
          </cell>
          <cell r="G474" t="str">
            <v xml:space="preserve">Net </v>
          </cell>
        </row>
        <row r="475">
          <cell r="L475" t="str">
            <v>Explanation  of Adjustment</v>
          </cell>
        </row>
        <row r="476">
          <cell r="B476">
            <v>11</v>
          </cell>
          <cell r="C476" t="str">
            <v>Immediate Annuity Reserves</v>
          </cell>
          <cell r="E476">
            <v>0</v>
          </cell>
          <cell r="F476">
            <v>0</v>
          </cell>
          <cell r="G476">
            <v>0</v>
          </cell>
          <cell r="H476">
            <v>0.04</v>
          </cell>
          <cell r="I476">
            <v>0</v>
          </cell>
          <cell r="J476">
            <v>0.04</v>
          </cell>
          <cell r="K476">
            <v>0</v>
          </cell>
          <cell r="L476" t="str">
            <v xml:space="preserve"> </v>
          </cell>
        </row>
        <row r="477">
          <cell r="B477">
            <v>12</v>
          </cell>
          <cell r="C477" t="str">
            <v>Deferred Annuity Reserves</v>
          </cell>
          <cell r="E477">
            <v>0</v>
          </cell>
          <cell r="F477">
            <v>0</v>
          </cell>
          <cell r="G477">
            <v>0</v>
          </cell>
          <cell r="H477">
            <v>0.04</v>
          </cell>
          <cell r="I477">
            <v>0</v>
          </cell>
          <cell r="J477">
            <v>0.04</v>
          </cell>
          <cell r="K477">
            <v>0</v>
          </cell>
          <cell r="L477" t="str">
            <v xml:space="preserve"> </v>
          </cell>
        </row>
        <row r="478">
          <cell r="B478">
            <v>13</v>
          </cell>
          <cell r="C478" t="str">
            <v>Pension Plan Reserves</v>
          </cell>
          <cell r="E478">
            <v>0</v>
          </cell>
          <cell r="F478">
            <v>0</v>
          </cell>
          <cell r="G478">
            <v>0</v>
          </cell>
          <cell r="H478">
            <v>0.06</v>
          </cell>
          <cell r="I478">
            <v>0</v>
          </cell>
          <cell r="J478">
            <v>0.06</v>
          </cell>
          <cell r="K478">
            <v>0</v>
          </cell>
          <cell r="L478" t="str">
            <v xml:space="preserve"> </v>
          </cell>
        </row>
        <row r="479">
          <cell r="B479">
            <v>14</v>
          </cell>
          <cell r="C479" t="str">
            <v>German Healthcare Reserves</v>
          </cell>
          <cell r="E479">
            <v>0</v>
          </cell>
          <cell r="F479">
            <v>0</v>
          </cell>
          <cell r="G479">
            <v>0</v>
          </cell>
          <cell r="H479">
            <v>0.03</v>
          </cell>
          <cell r="I479">
            <v>0</v>
          </cell>
          <cell r="J479">
            <v>0.03</v>
          </cell>
          <cell r="K479">
            <v>0</v>
          </cell>
          <cell r="L479" t="str">
            <v xml:space="preserve"> </v>
          </cell>
        </row>
        <row r="480">
          <cell r="B480">
            <v>15</v>
          </cell>
          <cell r="C480" t="str">
            <v>Other Longevity Risks Reserves</v>
          </cell>
          <cell r="E480">
            <v>0</v>
          </cell>
          <cell r="F480">
            <v>0</v>
          </cell>
          <cell r="G480">
            <v>0</v>
          </cell>
          <cell r="H480">
            <v>0.05</v>
          </cell>
          <cell r="I480">
            <v>0</v>
          </cell>
          <cell r="J480">
            <v>0.05</v>
          </cell>
          <cell r="K480">
            <v>0</v>
          </cell>
          <cell r="L480" t="str">
            <v xml:space="preserve"> </v>
          </cell>
        </row>
        <row r="481">
          <cell r="B481">
            <v>16</v>
          </cell>
          <cell r="C481" t="str">
            <v>Subtotal - Longevity Risks</v>
          </cell>
          <cell r="E481">
            <v>0</v>
          </cell>
          <cell r="F481">
            <v>0</v>
          </cell>
          <cell r="G481">
            <v>0</v>
          </cell>
          <cell r="H481">
            <v>0</v>
          </cell>
          <cell r="I481">
            <v>0</v>
          </cell>
          <cell r="J481">
            <v>0</v>
          </cell>
          <cell r="K481">
            <v>0</v>
          </cell>
        </row>
        <row r="483">
          <cell r="B483">
            <v>17</v>
          </cell>
          <cell r="C483" t="str">
            <v>Non-Proportional Life Reinsurance Reserves</v>
          </cell>
          <cell r="E483">
            <v>0</v>
          </cell>
          <cell r="F483">
            <v>0</v>
          </cell>
          <cell r="G483">
            <v>0</v>
          </cell>
          <cell r="H483">
            <v>0.03</v>
          </cell>
          <cell r="I483">
            <v>0</v>
          </cell>
          <cell r="J483">
            <v>0.03</v>
          </cell>
          <cell r="K483">
            <v>0</v>
          </cell>
          <cell r="L483" t="str">
            <v xml:space="preserve"> </v>
          </cell>
        </row>
        <row r="484">
          <cell r="H484" t="str">
            <v xml:space="preserve"> </v>
          </cell>
        </row>
        <row r="485">
          <cell r="H485" t="str">
            <v>By Country Diversification Factor:</v>
          </cell>
          <cell r="K485">
            <v>1</v>
          </cell>
        </row>
        <row r="486">
          <cell r="B486">
            <v>18</v>
          </cell>
          <cell r="C486" t="str">
            <v>GRAND TOTAL</v>
          </cell>
          <cell r="E486">
            <v>0</v>
          </cell>
          <cell r="F486">
            <v>0</v>
          </cell>
          <cell r="G486">
            <v>0</v>
          </cell>
          <cell r="H486">
            <v>0</v>
          </cell>
          <cell r="J486">
            <v>0</v>
          </cell>
          <cell r="K486">
            <v>0</v>
          </cell>
          <cell r="L486" t="str">
            <v>Net Required Capital for Life Reserve Risk (B5)</v>
          </cell>
        </row>
        <row r="491">
          <cell r="C491" t="str">
            <v xml:space="preserve">Company:   </v>
          </cell>
          <cell r="D491" t="str">
            <v>XYZ Sample</v>
          </cell>
          <cell r="F491" t="str">
            <v>Currency:</v>
          </cell>
          <cell r="G491" t="str">
            <v>US Dollars</v>
          </cell>
          <cell r="L491" t="str">
            <v>Page 38</v>
          </cell>
        </row>
        <row r="492">
          <cell r="C492" t="str">
            <v>AMB #:</v>
          </cell>
          <cell r="D492" t="str">
            <v>99999</v>
          </cell>
          <cell r="F492" t="str">
            <v>Denomination:</v>
          </cell>
          <cell r="G492" t="str">
            <v>(000)s</v>
          </cell>
        </row>
        <row r="493">
          <cell r="C493" t="str">
            <v>Analyst:</v>
          </cell>
          <cell r="D493" t="str">
            <v xml:space="preserve"> </v>
          </cell>
        </row>
        <row r="494">
          <cell r="E494">
            <v>41274</v>
          </cell>
          <cell r="H494" t="str">
            <v>Base</v>
          </cell>
          <cell r="J494" t="str">
            <v>Final</v>
          </cell>
          <cell r="K494" t="str">
            <v>Adjusted</v>
          </cell>
        </row>
        <row r="495">
          <cell r="E495" t="str">
            <v>In Force  Business</v>
          </cell>
          <cell r="H495" t="str">
            <v>Capital</v>
          </cell>
          <cell r="I495" t="str">
            <v>Adjust-</v>
          </cell>
          <cell r="J495" t="str">
            <v>Capital</v>
          </cell>
          <cell r="K495" t="str">
            <v>Required</v>
          </cell>
        </row>
        <row r="496">
          <cell r="C496" t="str">
            <v>Sums At Risk:</v>
          </cell>
          <cell r="E496" t="str">
            <v>Annual Statement or Questionnaire Amount</v>
          </cell>
          <cell r="H496" t="str">
            <v>Factor</v>
          </cell>
          <cell r="I496" t="str">
            <v>ment</v>
          </cell>
          <cell r="J496" t="str">
            <v>Factor</v>
          </cell>
          <cell r="K496" t="str">
            <v>Capital</v>
          </cell>
          <cell r="L496" t="str">
            <v>Factor {Formula =}</v>
          </cell>
        </row>
        <row r="498">
          <cell r="C498" t="str">
            <v>MORTALITY</v>
          </cell>
          <cell r="E498" t="str">
            <v>Gross Only</v>
          </cell>
          <cell r="F498" t="str">
            <v>Reinsurance</v>
          </cell>
          <cell r="G498" t="str">
            <v xml:space="preserve">Net </v>
          </cell>
          <cell r="L498" t="str">
            <v>&lt;=  For Mortality only  =&gt;</v>
          </cell>
        </row>
        <row r="500">
          <cell r="B500">
            <v>1</v>
          </cell>
          <cell r="C500" t="str">
            <v>Individual Life In-Force</v>
          </cell>
          <cell r="E500">
            <v>0</v>
          </cell>
          <cell r="F500">
            <v>0</v>
          </cell>
          <cell r="G500">
            <v>0</v>
          </cell>
          <cell r="L500" t="str">
            <v>=0.0015 for 1st 500M, 0.0010 next 4500M,</v>
          </cell>
        </row>
        <row r="501">
          <cell r="B501">
            <v>2</v>
          </cell>
          <cell r="C501" t="str">
            <v>(Less) Ord. Life Reserve</v>
          </cell>
          <cell r="E501">
            <v>0</v>
          </cell>
          <cell r="F501">
            <v>0</v>
          </cell>
          <cell r="G501">
            <v>0</v>
          </cell>
          <cell r="L501" t="str">
            <v>0.00075 next 20000M, 0.0006 over 25000M</v>
          </cell>
        </row>
        <row r="502">
          <cell r="B502">
            <v>3</v>
          </cell>
          <cell r="C502" t="str">
            <v>SUBTOTAL - Ordinary Life In-Force</v>
          </cell>
          <cell r="E502">
            <v>0</v>
          </cell>
          <cell r="F502">
            <v>0</v>
          </cell>
          <cell r="G502">
            <v>0</v>
          </cell>
          <cell r="H502">
            <v>1.5E-3</v>
          </cell>
          <cell r="I502">
            <v>0</v>
          </cell>
          <cell r="J502">
            <v>1.5E-3</v>
          </cell>
          <cell r="K502">
            <v>0</v>
          </cell>
          <cell r="L502" t="str">
            <v xml:space="preserve"> </v>
          </cell>
        </row>
        <row r="504">
          <cell r="B504">
            <v>4</v>
          </cell>
          <cell r="C504" t="str">
            <v>Credit Life In-Force</v>
          </cell>
          <cell r="E504">
            <v>0</v>
          </cell>
          <cell r="F504">
            <v>0</v>
          </cell>
          <cell r="G504">
            <v>0</v>
          </cell>
          <cell r="L504" t="str">
            <v>=0.0012 for 1st 500M, 0.0008 next 4500M,</v>
          </cell>
        </row>
        <row r="505">
          <cell r="B505">
            <v>5</v>
          </cell>
          <cell r="C505" t="str">
            <v>(Less) Credit Life Reserve</v>
          </cell>
          <cell r="E505">
            <v>0</v>
          </cell>
          <cell r="F505">
            <v>0</v>
          </cell>
          <cell r="G505">
            <v>0</v>
          </cell>
          <cell r="L505" t="str">
            <v>0.0006 next 20000M, 0.0005 over 25000M</v>
          </cell>
        </row>
        <row r="506">
          <cell r="B506">
            <v>6</v>
          </cell>
          <cell r="C506" t="str">
            <v>SUBTOTAL - Credit Life In-Force</v>
          </cell>
          <cell r="E506">
            <v>0</v>
          </cell>
          <cell r="F506">
            <v>0</v>
          </cell>
          <cell r="G506">
            <v>0</v>
          </cell>
          <cell r="H506">
            <v>1.1999999999999999E-3</v>
          </cell>
          <cell r="I506">
            <v>0</v>
          </cell>
          <cell r="J506">
            <v>1.1999999999999999E-3</v>
          </cell>
          <cell r="K506">
            <v>0</v>
          </cell>
          <cell r="L506" t="str">
            <v xml:space="preserve"> </v>
          </cell>
        </row>
        <row r="508">
          <cell r="B508">
            <v>7</v>
          </cell>
          <cell r="C508" t="str">
            <v>Group Life In-Force</v>
          </cell>
          <cell r="E508">
            <v>0</v>
          </cell>
          <cell r="F508">
            <v>0</v>
          </cell>
          <cell r="G508">
            <v>0</v>
          </cell>
        </row>
        <row r="509">
          <cell r="B509">
            <v>8</v>
          </cell>
          <cell r="C509" t="str">
            <v>(Less) FEGLI/SEGLI In-Force</v>
          </cell>
          <cell r="E509">
            <v>0</v>
          </cell>
          <cell r="F509">
            <v>0</v>
          </cell>
          <cell r="G509">
            <v>0</v>
          </cell>
          <cell r="L509" t="str">
            <v>=0.0012 for 1st 500M, 0.0008 next 4500M,</v>
          </cell>
        </row>
        <row r="510">
          <cell r="B510">
            <v>9</v>
          </cell>
          <cell r="C510" t="str">
            <v>(Less) Group Life Reserve</v>
          </cell>
          <cell r="E510">
            <v>0</v>
          </cell>
          <cell r="F510">
            <v>0</v>
          </cell>
          <cell r="G510">
            <v>0</v>
          </cell>
          <cell r="L510" t="str">
            <v>0.0006 next 20000M, 0.0005 over 25000M</v>
          </cell>
        </row>
        <row r="511">
          <cell r="B511">
            <v>10</v>
          </cell>
          <cell r="C511" t="str">
            <v>SUBTOTAL - Group Life In-Force</v>
          </cell>
          <cell r="E511">
            <v>0</v>
          </cell>
          <cell r="F511">
            <v>0</v>
          </cell>
          <cell r="G511">
            <v>0</v>
          </cell>
          <cell r="H511">
            <v>1.1999999999999999E-3</v>
          </cell>
          <cell r="I511">
            <v>0</v>
          </cell>
          <cell r="J511">
            <v>1.1999999999999999E-3</v>
          </cell>
          <cell r="K511">
            <v>0</v>
          </cell>
          <cell r="L511" t="str">
            <v xml:space="preserve"> </v>
          </cell>
        </row>
        <row r="514">
          <cell r="C514" t="str">
            <v>LONGEVITY</v>
          </cell>
          <cell r="E514" t="str">
            <v>Gross Only</v>
          </cell>
          <cell r="F514" t="str">
            <v>Reinsurance</v>
          </cell>
          <cell r="G514" t="str">
            <v xml:space="preserve">Net </v>
          </cell>
        </row>
        <row r="515">
          <cell r="L515" t="str">
            <v>Explanation  of Adjustment</v>
          </cell>
        </row>
        <row r="516">
          <cell r="B516">
            <v>11</v>
          </cell>
          <cell r="C516" t="str">
            <v>Immediate Annuity Reserves</v>
          </cell>
          <cell r="E516">
            <v>0</v>
          </cell>
          <cell r="F516">
            <v>0</v>
          </cell>
          <cell r="G516">
            <v>0</v>
          </cell>
          <cell r="H516">
            <v>0.04</v>
          </cell>
          <cell r="I516">
            <v>0</v>
          </cell>
          <cell r="J516">
            <v>0.04</v>
          </cell>
          <cell r="K516">
            <v>0</v>
          </cell>
          <cell r="L516" t="str">
            <v xml:space="preserve"> </v>
          </cell>
        </row>
        <row r="517">
          <cell r="B517">
            <v>12</v>
          </cell>
          <cell r="C517" t="str">
            <v>Deferred Annuity Reserves</v>
          </cell>
          <cell r="E517">
            <v>0</v>
          </cell>
          <cell r="F517">
            <v>0</v>
          </cell>
          <cell r="G517">
            <v>0</v>
          </cell>
          <cell r="H517">
            <v>0.04</v>
          </cell>
          <cell r="I517">
            <v>0</v>
          </cell>
          <cell r="J517">
            <v>0.04</v>
          </cell>
          <cell r="K517">
            <v>0</v>
          </cell>
          <cell r="L517" t="str">
            <v xml:space="preserve"> </v>
          </cell>
        </row>
        <row r="518">
          <cell r="B518">
            <v>13</v>
          </cell>
          <cell r="C518" t="str">
            <v>Pension Plan Reserves</v>
          </cell>
          <cell r="E518">
            <v>0</v>
          </cell>
          <cell r="F518">
            <v>0</v>
          </cell>
          <cell r="G518">
            <v>0</v>
          </cell>
          <cell r="H518">
            <v>0.06</v>
          </cell>
          <cell r="I518">
            <v>0</v>
          </cell>
          <cell r="J518">
            <v>0.06</v>
          </cell>
          <cell r="K518">
            <v>0</v>
          </cell>
          <cell r="L518" t="str">
            <v xml:space="preserve"> </v>
          </cell>
        </row>
        <row r="519">
          <cell r="B519">
            <v>14</v>
          </cell>
          <cell r="C519" t="str">
            <v>German Healthcare Reserves</v>
          </cell>
          <cell r="E519">
            <v>0</v>
          </cell>
          <cell r="F519">
            <v>0</v>
          </cell>
          <cell r="G519">
            <v>0</v>
          </cell>
          <cell r="H519">
            <v>0.03</v>
          </cell>
          <cell r="I519">
            <v>0</v>
          </cell>
          <cell r="J519">
            <v>0.03</v>
          </cell>
          <cell r="K519">
            <v>0</v>
          </cell>
          <cell r="L519" t="str">
            <v xml:space="preserve"> </v>
          </cell>
        </row>
        <row r="520">
          <cell r="B520">
            <v>15</v>
          </cell>
          <cell r="C520" t="str">
            <v>Other Longevity Risks Reserves</v>
          </cell>
          <cell r="E520">
            <v>0</v>
          </cell>
          <cell r="F520">
            <v>0</v>
          </cell>
          <cell r="G520">
            <v>0</v>
          </cell>
          <cell r="H520">
            <v>0.05</v>
          </cell>
          <cell r="I520">
            <v>0</v>
          </cell>
          <cell r="J520">
            <v>0.05</v>
          </cell>
          <cell r="K520">
            <v>0</v>
          </cell>
          <cell r="L520" t="str">
            <v xml:space="preserve"> </v>
          </cell>
        </row>
        <row r="521">
          <cell r="B521">
            <v>16</v>
          </cell>
          <cell r="C521" t="str">
            <v>Subtotal - Longevity Risks</v>
          </cell>
          <cell r="E521">
            <v>0</v>
          </cell>
          <cell r="F521">
            <v>0</v>
          </cell>
          <cell r="G521">
            <v>0</v>
          </cell>
          <cell r="H521">
            <v>0</v>
          </cell>
          <cell r="I521">
            <v>0</v>
          </cell>
          <cell r="J521">
            <v>0</v>
          </cell>
          <cell r="K521">
            <v>0</v>
          </cell>
        </row>
        <row r="523">
          <cell r="B523">
            <v>17</v>
          </cell>
          <cell r="C523" t="str">
            <v>Non-Proportional Life Reinsurance Reserves</v>
          </cell>
          <cell r="E523">
            <v>0</v>
          </cell>
          <cell r="F523">
            <v>0</v>
          </cell>
          <cell r="G523">
            <v>0</v>
          </cell>
          <cell r="H523">
            <v>0.03</v>
          </cell>
          <cell r="I523">
            <v>0</v>
          </cell>
          <cell r="J523">
            <v>0.03</v>
          </cell>
          <cell r="K523">
            <v>0</v>
          </cell>
          <cell r="L523" t="str">
            <v xml:space="preserve"> </v>
          </cell>
        </row>
        <row r="524">
          <cell r="H524" t="str">
            <v xml:space="preserve"> </v>
          </cell>
        </row>
        <row r="525">
          <cell r="H525" t="str">
            <v>By Country Diversification Factor:</v>
          </cell>
          <cell r="K525">
            <v>1</v>
          </cell>
        </row>
        <row r="526">
          <cell r="B526">
            <v>18</v>
          </cell>
          <cell r="C526" t="str">
            <v>GRAND TOTAL</v>
          </cell>
          <cell r="E526">
            <v>0</v>
          </cell>
          <cell r="F526">
            <v>0</v>
          </cell>
          <cell r="G526">
            <v>0</v>
          </cell>
          <cell r="H526">
            <v>0</v>
          </cell>
          <cell r="J526">
            <v>0</v>
          </cell>
          <cell r="K526">
            <v>0</v>
          </cell>
          <cell r="L526" t="str">
            <v>Net Required Capital for Life Reserve Risk (B5)</v>
          </cell>
        </row>
      </sheetData>
      <sheetData sheetId="7">
        <row r="2">
          <cell r="C2" t="str">
            <v>Company Name:</v>
          </cell>
          <cell r="D2" t="str">
            <v>XYZ Sample</v>
          </cell>
          <cell r="H2" t="str">
            <v>Currency:</v>
          </cell>
          <cell r="I2" t="str">
            <v>Euros</v>
          </cell>
          <cell r="M2" t="str">
            <v>Page 7</v>
          </cell>
          <cell r="AC2" t="str">
            <v>Company Name:</v>
          </cell>
          <cell r="AD2" t="str">
            <v>XYZ Sample</v>
          </cell>
          <cell r="AK2" t="str">
            <v>Currency:</v>
          </cell>
          <cell r="AL2" t="str">
            <v>Euros</v>
          </cell>
        </row>
        <row r="3">
          <cell r="C3" t="str">
            <v>AMB Number:</v>
          </cell>
          <cell r="D3" t="str">
            <v>99999</v>
          </cell>
          <cell r="H3" t="str">
            <v>Denomination:</v>
          </cell>
          <cell r="I3" t="str">
            <v>(000)s</v>
          </cell>
          <cell r="AC3" t="str">
            <v>AMB Number:</v>
          </cell>
          <cell r="AD3" t="str">
            <v>99999</v>
          </cell>
          <cell r="AK3" t="str">
            <v>Denomination:</v>
          </cell>
          <cell r="AL3" t="str">
            <v>(000)s</v>
          </cell>
          <cell r="AS3" t="str">
            <v>Summary Exhibit 7</v>
          </cell>
        </row>
        <row r="4">
          <cell r="C4" t="str">
            <v>Analyst:</v>
          </cell>
          <cell r="D4" t="str">
            <v xml:space="preserve"> </v>
          </cell>
          <cell r="AC4" t="str">
            <v>Analyst:</v>
          </cell>
          <cell r="AD4" t="str">
            <v xml:space="preserve"> </v>
          </cell>
        </row>
        <row r="5">
          <cell r="C5" t="str">
            <v>profitability = average</v>
          </cell>
          <cell r="G5" t="str">
            <v>NET PREMIUMS WRITTEN RISK</v>
          </cell>
          <cell r="AC5" t="str">
            <v>profitability = average</v>
          </cell>
          <cell r="AJ5" t="str">
            <v>NET PREMIUMS WRITTEN RISK</v>
          </cell>
        </row>
        <row r="6">
          <cell r="C6" t="str">
            <v>Pers - Middle Soft Mkt</v>
          </cell>
          <cell r="H6">
            <v>39813</v>
          </cell>
        </row>
        <row r="7">
          <cell r="C7" t="str">
            <v>Comm - Late Soft Mkt</v>
          </cell>
        </row>
        <row r="8">
          <cell r="C8" t="str">
            <v>Reins XS Prop - Early Hard Mkt</v>
          </cell>
        </row>
        <row r="9">
          <cell r="C9" t="str">
            <v>Reins XS Casualty - Middle Soft Mkt</v>
          </cell>
        </row>
        <row r="10">
          <cell r="D10" t="str">
            <v>(1)</v>
          </cell>
          <cell r="E10" t="str">
            <v>(2)</v>
          </cell>
          <cell r="F10" t="str">
            <v>(3)</v>
          </cell>
          <cell r="G10" t="str">
            <v>(4)</v>
          </cell>
          <cell r="H10" t="str">
            <v>(5)</v>
          </cell>
          <cell r="I10" t="str">
            <v>(6)</v>
          </cell>
          <cell r="J10" t="str">
            <v>(7)</v>
          </cell>
          <cell r="K10" t="str">
            <v>(8)</v>
          </cell>
          <cell r="L10" t="str">
            <v>(9)</v>
          </cell>
          <cell r="M10" t="str">
            <v>(10)</v>
          </cell>
        </row>
        <row r="12">
          <cell r="E12" t="str">
            <v>&lt;----------------- Net Premiums Written -----------------&gt;</v>
          </cell>
          <cell r="J12" t="str">
            <v>Adjust-</v>
          </cell>
          <cell r="K12" t="str">
            <v>Total</v>
          </cell>
          <cell r="L12" t="str">
            <v>Adjusted</v>
          </cell>
          <cell r="AD12" t="str">
            <v>Net Premiums Written</v>
          </cell>
          <cell r="AJ12" t="str">
            <v>Selected Capital Factor</v>
          </cell>
          <cell r="AP12" t="str">
            <v>Adjusted Required Capital</v>
          </cell>
        </row>
        <row r="13">
          <cell r="C13" t="str">
            <v>Property Casualty Business</v>
          </cell>
          <cell r="D13" t="str">
            <v>%</v>
          </cell>
          <cell r="E13" t="str">
            <v>Baseline</v>
          </cell>
          <cell r="F13" t="str">
            <v>Allocated Adjustment</v>
          </cell>
          <cell r="G13" t="str">
            <v>Manual Adjustment</v>
          </cell>
          <cell r="H13" t="str">
            <v>Total</v>
          </cell>
          <cell r="I13" t="str">
            <v>Capital Factor</v>
          </cell>
          <cell r="J13" t="str">
            <v>ment to Factor</v>
          </cell>
          <cell r="K13" t="str">
            <v>Capital Factor</v>
          </cell>
          <cell r="L13" t="str">
            <v>Required Capital</v>
          </cell>
          <cell r="M13" t="str">
            <v>Explanation of Adjustment</v>
          </cell>
          <cell r="AC13" t="str">
            <v>Property Casualty Business</v>
          </cell>
          <cell r="AD13">
            <v>39813</v>
          </cell>
          <cell r="AE13">
            <v>40178</v>
          </cell>
          <cell r="AF13">
            <v>40543</v>
          </cell>
          <cell r="AG13">
            <v>40908</v>
          </cell>
          <cell r="AH13">
            <v>41274</v>
          </cell>
          <cell r="AJ13">
            <v>39813</v>
          </cell>
          <cell r="AK13">
            <v>40178</v>
          </cell>
          <cell r="AL13">
            <v>40543</v>
          </cell>
          <cell r="AM13">
            <v>40908</v>
          </cell>
          <cell r="AN13">
            <v>41274</v>
          </cell>
          <cell r="AP13">
            <v>39813</v>
          </cell>
          <cell r="AQ13">
            <v>40178</v>
          </cell>
          <cell r="AR13">
            <v>40543</v>
          </cell>
          <cell r="AS13">
            <v>40908</v>
          </cell>
          <cell r="AT13">
            <v>41274</v>
          </cell>
        </row>
        <row r="14">
          <cell r="B14">
            <v>1</v>
          </cell>
          <cell r="C14" t="str">
            <v>Personal Property</v>
          </cell>
          <cell r="D14">
            <v>0</v>
          </cell>
          <cell r="E14">
            <v>0</v>
          </cell>
          <cell r="F14">
            <v>0</v>
          </cell>
          <cell r="G14">
            <v>0</v>
          </cell>
          <cell r="H14">
            <v>0</v>
          </cell>
          <cell r="I14">
            <v>0.53908821631644022</v>
          </cell>
          <cell r="J14">
            <v>0</v>
          </cell>
          <cell r="K14">
            <v>0.53908821631644022</v>
          </cell>
          <cell r="L14">
            <v>0</v>
          </cell>
          <cell r="N14">
            <v>0</v>
          </cell>
          <cell r="AB14">
            <v>1</v>
          </cell>
          <cell r="AC14" t="str">
            <v>Personal Property</v>
          </cell>
          <cell r="AD14">
            <v>0</v>
          </cell>
          <cell r="AE14">
            <v>0</v>
          </cell>
          <cell r="AF14">
            <v>0</v>
          </cell>
          <cell r="AG14">
            <v>0</v>
          </cell>
          <cell r="AH14">
            <v>0</v>
          </cell>
          <cell r="AJ14">
            <v>0.53908821631644022</v>
          </cell>
          <cell r="AK14">
            <v>0.52851785913376492</v>
          </cell>
          <cell r="AL14">
            <v>0.52851785913376492</v>
          </cell>
          <cell r="AM14">
            <v>0.49680678758573898</v>
          </cell>
          <cell r="AN14">
            <v>0.49680678758573898</v>
          </cell>
          <cell r="AP14">
            <v>0</v>
          </cell>
          <cell r="AQ14">
            <v>0</v>
          </cell>
          <cell r="AR14">
            <v>0</v>
          </cell>
          <cell r="AS14">
            <v>0</v>
          </cell>
          <cell r="AT14">
            <v>0</v>
          </cell>
        </row>
        <row r="15">
          <cell r="B15">
            <v>2</v>
          </cell>
          <cell r="C15" t="str">
            <v>Personal Motor</v>
          </cell>
          <cell r="D15">
            <v>0</v>
          </cell>
          <cell r="E15">
            <v>0</v>
          </cell>
          <cell r="F15">
            <v>0</v>
          </cell>
          <cell r="G15">
            <v>0</v>
          </cell>
          <cell r="H15">
            <v>0</v>
          </cell>
          <cell r="I15">
            <v>0.37021720879562769</v>
          </cell>
          <cell r="J15">
            <v>0</v>
          </cell>
          <cell r="K15">
            <v>0.37021720879562769</v>
          </cell>
          <cell r="L15">
            <v>0</v>
          </cell>
          <cell r="N15">
            <v>0</v>
          </cell>
          <cell r="AB15">
            <v>2</v>
          </cell>
          <cell r="AC15" t="str">
            <v>Personal Motor</v>
          </cell>
          <cell r="AD15">
            <v>0</v>
          </cell>
          <cell r="AE15">
            <v>0</v>
          </cell>
          <cell r="AF15">
            <v>0</v>
          </cell>
          <cell r="AG15">
            <v>0</v>
          </cell>
          <cell r="AH15">
            <v>0</v>
          </cell>
          <cell r="AJ15">
            <v>0.37021720879562769</v>
          </cell>
          <cell r="AK15">
            <v>0.36295804783885066</v>
          </cell>
          <cell r="AL15">
            <v>0.36295804783885066</v>
          </cell>
          <cell r="AM15">
            <v>0.34118056496851962</v>
          </cell>
          <cell r="AN15">
            <v>0.34118056496851962</v>
          </cell>
          <cell r="AP15">
            <v>0</v>
          </cell>
          <cell r="AQ15">
            <v>0</v>
          </cell>
          <cell r="AR15">
            <v>0</v>
          </cell>
          <cell r="AS15">
            <v>0</v>
          </cell>
          <cell r="AT15">
            <v>0</v>
          </cell>
        </row>
        <row r="16">
          <cell r="B16">
            <v>3</v>
          </cell>
          <cell r="C16" t="str">
            <v>Commercial Motor</v>
          </cell>
          <cell r="D16">
            <v>0</v>
          </cell>
          <cell r="E16">
            <v>0</v>
          </cell>
          <cell r="F16">
            <v>0</v>
          </cell>
          <cell r="G16">
            <v>0</v>
          </cell>
          <cell r="H16">
            <v>0</v>
          </cell>
          <cell r="I16">
            <v>0.42302236520430875</v>
          </cell>
          <cell r="J16">
            <v>0</v>
          </cell>
          <cell r="K16">
            <v>0.42302236520430875</v>
          </cell>
          <cell r="L16">
            <v>0</v>
          </cell>
          <cell r="N16">
            <v>0</v>
          </cell>
          <cell r="AB16">
            <v>3</v>
          </cell>
          <cell r="AC16" t="str">
            <v>Commercial Motor</v>
          </cell>
          <cell r="AD16">
            <v>0</v>
          </cell>
          <cell r="AE16">
            <v>0</v>
          </cell>
          <cell r="AF16">
            <v>0</v>
          </cell>
          <cell r="AG16">
            <v>0</v>
          </cell>
          <cell r="AH16">
            <v>0</v>
          </cell>
          <cell r="AJ16">
            <v>0.42302236520430875</v>
          </cell>
          <cell r="AK16">
            <v>0.42302236520430875</v>
          </cell>
          <cell r="AL16">
            <v>0.42302236520430875</v>
          </cell>
          <cell r="AM16">
            <v>0.39534800486383992</v>
          </cell>
          <cell r="AN16">
            <v>0.39534800486383992</v>
          </cell>
          <cell r="AP16">
            <v>0</v>
          </cell>
          <cell r="AQ16">
            <v>0</v>
          </cell>
          <cell r="AR16">
            <v>0</v>
          </cell>
          <cell r="AS16">
            <v>0</v>
          </cell>
          <cell r="AT16">
            <v>0</v>
          </cell>
        </row>
        <row r="17">
          <cell r="B17">
            <v>4</v>
          </cell>
          <cell r="C17" t="str">
            <v>Occupational Accident</v>
          </cell>
          <cell r="D17">
            <v>0</v>
          </cell>
          <cell r="E17">
            <v>0</v>
          </cell>
          <cell r="F17">
            <v>0</v>
          </cell>
          <cell r="G17">
            <v>0</v>
          </cell>
          <cell r="H17">
            <v>0</v>
          </cell>
          <cell r="I17">
            <v>0.42979072304757771</v>
          </cell>
          <cell r="J17">
            <v>0</v>
          </cell>
          <cell r="K17">
            <v>0.42979072304757771</v>
          </cell>
          <cell r="L17">
            <v>0</v>
          </cell>
          <cell r="N17">
            <v>0</v>
          </cell>
          <cell r="AB17">
            <v>4</v>
          </cell>
          <cell r="AC17" t="str">
            <v>Occupational Accident</v>
          </cell>
          <cell r="AD17">
            <v>0</v>
          </cell>
          <cell r="AE17">
            <v>0</v>
          </cell>
          <cell r="AF17">
            <v>0</v>
          </cell>
          <cell r="AG17">
            <v>0</v>
          </cell>
          <cell r="AH17">
            <v>0</v>
          </cell>
          <cell r="AJ17">
            <v>0.42979072304757771</v>
          </cell>
          <cell r="AK17">
            <v>0.42979072304757771</v>
          </cell>
          <cell r="AL17">
            <v>0.42979072304757771</v>
          </cell>
          <cell r="AM17">
            <v>0.40167357294166139</v>
          </cell>
          <cell r="AN17">
            <v>0.40167357294166139</v>
          </cell>
          <cell r="AP17">
            <v>0</v>
          </cell>
          <cell r="AQ17">
            <v>0</v>
          </cell>
          <cell r="AR17">
            <v>0</v>
          </cell>
          <cell r="AS17">
            <v>0</v>
          </cell>
          <cell r="AT17">
            <v>0</v>
          </cell>
        </row>
        <row r="18">
          <cell r="B18">
            <v>5</v>
          </cell>
          <cell r="C18" t="str">
            <v>Comm'l Multi Peril</v>
          </cell>
          <cell r="D18">
            <v>0</v>
          </cell>
          <cell r="E18">
            <v>0</v>
          </cell>
          <cell r="F18">
            <v>0</v>
          </cell>
          <cell r="G18">
            <v>0</v>
          </cell>
          <cell r="H18">
            <v>0</v>
          </cell>
          <cell r="I18">
            <v>0.42979072304757771</v>
          </cell>
          <cell r="J18">
            <v>0</v>
          </cell>
          <cell r="K18">
            <v>0.42979072304757771</v>
          </cell>
          <cell r="L18">
            <v>0</v>
          </cell>
          <cell r="N18">
            <v>0</v>
          </cell>
          <cell r="AB18">
            <v>5</v>
          </cell>
          <cell r="AC18" t="str">
            <v>Comm'l Multi Peril</v>
          </cell>
          <cell r="AD18">
            <v>0</v>
          </cell>
          <cell r="AE18">
            <v>0</v>
          </cell>
          <cell r="AF18">
            <v>0</v>
          </cell>
          <cell r="AG18">
            <v>0</v>
          </cell>
          <cell r="AH18">
            <v>0</v>
          </cell>
          <cell r="AJ18">
            <v>0.42979072304757771</v>
          </cell>
          <cell r="AK18">
            <v>0.42979072304757771</v>
          </cell>
          <cell r="AL18">
            <v>0.42979072304757771</v>
          </cell>
          <cell r="AM18">
            <v>0.40167357294166139</v>
          </cell>
          <cell r="AN18">
            <v>0.40167357294166139</v>
          </cell>
          <cell r="AP18">
            <v>0</v>
          </cell>
          <cell r="AQ18">
            <v>0</v>
          </cell>
          <cell r="AR18">
            <v>0</v>
          </cell>
          <cell r="AS18">
            <v>0</v>
          </cell>
          <cell r="AT18">
            <v>0</v>
          </cell>
        </row>
        <row r="19">
          <cell r="B19">
            <v>6</v>
          </cell>
          <cell r="C19" t="str">
            <v>Med Mal (Occ)</v>
          </cell>
          <cell r="D19">
            <v>0</v>
          </cell>
          <cell r="E19">
            <v>0</v>
          </cell>
          <cell r="F19">
            <v>0</v>
          </cell>
          <cell r="G19">
            <v>0</v>
          </cell>
          <cell r="H19">
            <v>0</v>
          </cell>
          <cell r="I19">
            <v>0.44399868083427452</v>
          </cell>
          <cell r="J19">
            <v>0</v>
          </cell>
          <cell r="K19">
            <v>0.44399868083427452</v>
          </cell>
          <cell r="L19">
            <v>0</v>
          </cell>
          <cell r="N19">
            <v>0</v>
          </cell>
          <cell r="AB19">
            <v>6</v>
          </cell>
          <cell r="AC19" t="str">
            <v>Med Mal (Occ)</v>
          </cell>
          <cell r="AD19">
            <v>0</v>
          </cell>
          <cell r="AE19">
            <v>0</v>
          </cell>
          <cell r="AF19">
            <v>0</v>
          </cell>
          <cell r="AG19">
            <v>0</v>
          </cell>
          <cell r="AH19">
            <v>0</v>
          </cell>
          <cell r="AJ19">
            <v>0.44399868083427452</v>
          </cell>
          <cell r="AK19">
            <v>0.44399868083427452</v>
          </cell>
          <cell r="AL19">
            <v>0.44399868083427452</v>
          </cell>
          <cell r="AM19">
            <v>0.41495203816287335</v>
          </cell>
          <cell r="AN19">
            <v>0.41495203816287335</v>
          </cell>
          <cell r="AP19">
            <v>0</v>
          </cell>
          <cell r="AQ19">
            <v>0</v>
          </cell>
          <cell r="AR19">
            <v>0</v>
          </cell>
          <cell r="AS19">
            <v>0</v>
          </cell>
          <cell r="AT19">
            <v>0</v>
          </cell>
        </row>
        <row r="20">
          <cell r="B20">
            <v>7</v>
          </cell>
          <cell r="C20" t="str">
            <v>Med Mal (C/M)</v>
          </cell>
          <cell r="D20">
            <v>0</v>
          </cell>
          <cell r="E20">
            <v>0</v>
          </cell>
          <cell r="F20">
            <v>0</v>
          </cell>
          <cell r="G20">
            <v>0</v>
          </cell>
          <cell r="H20">
            <v>0</v>
          </cell>
          <cell r="I20">
            <v>0.38836511118757022</v>
          </cell>
          <cell r="J20">
            <v>0</v>
          </cell>
          <cell r="K20">
            <v>0.38836511118757022</v>
          </cell>
          <cell r="L20">
            <v>0</v>
          </cell>
          <cell r="N20">
            <v>0</v>
          </cell>
          <cell r="AB20">
            <v>7</v>
          </cell>
          <cell r="AC20" t="str">
            <v>Med Mal (C/M)</v>
          </cell>
          <cell r="AD20">
            <v>0</v>
          </cell>
          <cell r="AE20">
            <v>0</v>
          </cell>
          <cell r="AF20">
            <v>0</v>
          </cell>
          <cell r="AG20">
            <v>0</v>
          </cell>
          <cell r="AH20">
            <v>0</v>
          </cell>
          <cell r="AJ20">
            <v>0.38836511118757022</v>
          </cell>
          <cell r="AK20">
            <v>0.38836511118757022</v>
          </cell>
          <cell r="AL20">
            <v>0.38836511118757022</v>
          </cell>
          <cell r="AM20">
            <v>0.36295804783885066</v>
          </cell>
          <cell r="AN20">
            <v>0.36295804783885066</v>
          </cell>
          <cell r="AP20">
            <v>0</v>
          </cell>
          <cell r="AQ20">
            <v>0</v>
          </cell>
          <cell r="AR20">
            <v>0</v>
          </cell>
          <cell r="AS20">
            <v>0</v>
          </cell>
          <cell r="AT20">
            <v>0</v>
          </cell>
        </row>
        <row r="21">
          <cell r="B21">
            <v>8</v>
          </cell>
          <cell r="C21" t="str">
            <v>Special Liab (Ocean, Air, B&amp;M)</v>
          </cell>
          <cell r="D21">
            <v>0</v>
          </cell>
          <cell r="E21">
            <v>0</v>
          </cell>
          <cell r="F21">
            <v>0</v>
          </cell>
          <cell r="G21">
            <v>0</v>
          </cell>
          <cell r="H21">
            <v>0</v>
          </cell>
          <cell r="I21">
            <v>0.43856196229344663</v>
          </cell>
          <cell r="J21">
            <v>0</v>
          </cell>
          <cell r="K21">
            <v>0.43856196229344663</v>
          </cell>
          <cell r="L21">
            <v>0</v>
          </cell>
          <cell r="N21">
            <v>0</v>
          </cell>
          <cell r="AB21">
            <v>8</v>
          </cell>
          <cell r="AC21" t="str">
            <v>Special Liab (Ocean, Air, B&amp;M)</v>
          </cell>
          <cell r="AD21">
            <v>0</v>
          </cell>
          <cell r="AE21">
            <v>0</v>
          </cell>
          <cell r="AF21">
            <v>0</v>
          </cell>
          <cell r="AG21">
            <v>0</v>
          </cell>
          <cell r="AH21">
            <v>0</v>
          </cell>
          <cell r="AJ21">
            <v>0.43856196229344663</v>
          </cell>
          <cell r="AK21">
            <v>0.43856196229344663</v>
          </cell>
          <cell r="AL21">
            <v>0.43856196229344663</v>
          </cell>
          <cell r="AM21">
            <v>0.40987099279761363</v>
          </cell>
          <cell r="AN21">
            <v>0.40987099279761363</v>
          </cell>
          <cell r="AP21">
            <v>0</v>
          </cell>
          <cell r="AQ21">
            <v>0</v>
          </cell>
          <cell r="AR21">
            <v>0</v>
          </cell>
          <cell r="AS21">
            <v>0</v>
          </cell>
          <cell r="AT21">
            <v>0</v>
          </cell>
        </row>
        <row r="22">
          <cell r="B22">
            <v>9</v>
          </cell>
          <cell r="C22" t="str">
            <v>Other Liab (Occ)</v>
          </cell>
          <cell r="D22">
            <v>0</v>
          </cell>
          <cell r="E22">
            <v>0</v>
          </cell>
          <cell r="F22">
            <v>0</v>
          </cell>
          <cell r="G22">
            <v>0</v>
          </cell>
          <cell r="H22">
            <v>0</v>
          </cell>
          <cell r="I22">
            <v>0.47333780071319131</v>
          </cell>
          <cell r="J22">
            <v>0</v>
          </cell>
          <cell r="K22">
            <v>0.47333780071319131</v>
          </cell>
          <cell r="L22">
            <v>0</v>
          </cell>
          <cell r="N22">
            <v>0</v>
          </cell>
          <cell r="AB22">
            <v>9</v>
          </cell>
          <cell r="AC22" t="str">
            <v>Other Liab (Occ)</v>
          </cell>
          <cell r="AD22">
            <v>0</v>
          </cell>
          <cell r="AE22">
            <v>0</v>
          </cell>
          <cell r="AF22">
            <v>0</v>
          </cell>
          <cell r="AG22">
            <v>0</v>
          </cell>
          <cell r="AH22">
            <v>0</v>
          </cell>
          <cell r="AJ22">
            <v>0.47333780071319131</v>
          </cell>
          <cell r="AK22">
            <v>0.47333780071319131</v>
          </cell>
          <cell r="AL22">
            <v>0.47333780071319131</v>
          </cell>
          <cell r="AM22">
            <v>0.44237177636746849</v>
          </cell>
          <cell r="AN22">
            <v>0.44237177636746849</v>
          </cell>
          <cell r="AP22">
            <v>0</v>
          </cell>
          <cell r="AQ22">
            <v>0</v>
          </cell>
          <cell r="AR22">
            <v>0</v>
          </cell>
          <cell r="AS22">
            <v>0</v>
          </cell>
          <cell r="AT22">
            <v>0</v>
          </cell>
        </row>
        <row r="23">
          <cell r="B23">
            <v>10</v>
          </cell>
          <cell r="C23" t="str">
            <v>Other Liab (C/M)</v>
          </cell>
          <cell r="D23">
            <v>0</v>
          </cell>
          <cell r="E23">
            <v>0</v>
          </cell>
          <cell r="F23">
            <v>0</v>
          </cell>
          <cell r="G23">
            <v>0</v>
          </cell>
          <cell r="H23">
            <v>0</v>
          </cell>
          <cell r="I23">
            <v>0.40242577064379942</v>
          </cell>
          <cell r="J23">
            <v>0</v>
          </cell>
          <cell r="K23">
            <v>0.40242577064379942</v>
          </cell>
          <cell r="L23">
            <v>0</v>
          </cell>
          <cell r="N23">
            <v>0</v>
          </cell>
          <cell r="AB23">
            <v>10</v>
          </cell>
          <cell r="AC23" t="str">
            <v>Other Liab (C/M)</v>
          </cell>
          <cell r="AD23">
            <v>0</v>
          </cell>
          <cell r="AE23">
            <v>0</v>
          </cell>
          <cell r="AF23">
            <v>0</v>
          </cell>
          <cell r="AG23">
            <v>0</v>
          </cell>
          <cell r="AH23">
            <v>0</v>
          </cell>
          <cell r="AJ23">
            <v>0.40242577064379942</v>
          </cell>
          <cell r="AK23">
            <v>0.40242577064379942</v>
          </cell>
          <cell r="AL23">
            <v>0.40242577064379942</v>
          </cell>
          <cell r="AM23">
            <v>0.3760988510689714</v>
          </cell>
          <cell r="AN23">
            <v>0.3760988510689714</v>
          </cell>
          <cell r="AP23">
            <v>0</v>
          </cell>
          <cell r="AQ23">
            <v>0</v>
          </cell>
          <cell r="AR23">
            <v>0</v>
          </cell>
          <cell r="AS23">
            <v>0</v>
          </cell>
          <cell r="AT23">
            <v>0</v>
          </cell>
        </row>
        <row r="24">
          <cell r="B24">
            <v>11</v>
          </cell>
          <cell r="C24" t="str">
            <v>Prod Liab (Occ)</v>
          </cell>
          <cell r="D24">
            <v>0</v>
          </cell>
          <cell r="E24">
            <v>0</v>
          </cell>
          <cell r="F24">
            <v>0</v>
          </cell>
          <cell r="G24">
            <v>0</v>
          </cell>
          <cell r="H24">
            <v>0</v>
          </cell>
          <cell r="I24">
            <v>0.45336574161136883</v>
          </cell>
          <cell r="J24">
            <v>0</v>
          </cell>
          <cell r="K24">
            <v>0.45336574161136883</v>
          </cell>
          <cell r="L24">
            <v>0</v>
          </cell>
          <cell r="N24">
            <v>0</v>
          </cell>
          <cell r="AB24">
            <v>11</v>
          </cell>
          <cell r="AC24" t="str">
            <v>Prod Liab (Occ)</v>
          </cell>
          <cell r="AD24">
            <v>0</v>
          </cell>
          <cell r="AE24">
            <v>0</v>
          </cell>
          <cell r="AF24">
            <v>0</v>
          </cell>
          <cell r="AG24">
            <v>0</v>
          </cell>
          <cell r="AH24">
            <v>0</v>
          </cell>
          <cell r="AJ24">
            <v>0.45336574161136883</v>
          </cell>
          <cell r="AK24">
            <v>0.45336574161136883</v>
          </cell>
          <cell r="AL24">
            <v>0.45336574161136883</v>
          </cell>
          <cell r="AM24">
            <v>0.42370630057137271</v>
          </cell>
          <cell r="AN24">
            <v>0.42370630057137271</v>
          </cell>
          <cell r="AP24">
            <v>0</v>
          </cell>
          <cell r="AQ24">
            <v>0</v>
          </cell>
          <cell r="AR24">
            <v>0</v>
          </cell>
          <cell r="AS24">
            <v>0</v>
          </cell>
          <cell r="AT24">
            <v>0</v>
          </cell>
        </row>
        <row r="25">
          <cell r="B25">
            <v>12</v>
          </cell>
          <cell r="C25" t="str">
            <v>Prod Liab (C/M)</v>
          </cell>
          <cell r="D25">
            <v>0</v>
          </cell>
          <cell r="E25">
            <v>0</v>
          </cell>
          <cell r="F25">
            <v>0</v>
          </cell>
          <cell r="G25">
            <v>0</v>
          </cell>
          <cell r="H25">
            <v>0</v>
          </cell>
          <cell r="I25">
            <v>0.38511713534729186</v>
          </cell>
          <cell r="J25">
            <v>0</v>
          </cell>
          <cell r="K25">
            <v>0.38511713534729186</v>
          </cell>
          <cell r="L25">
            <v>0</v>
          </cell>
          <cell r="N25">
            <v>0</v>
          </cell>
          <cell r="AB25">
            <v>12</v>
          </cell>
          <cell r="AC25" t="str">
            <v>Prod Liab (C/M)</v>
          </cell>
          <cell r="AD25">
            <v>0</v>
          </cell>
          <cell r="AE25">
            <v>0</v>
          </cell>
          <cell r="AF25">
            <v>0</v>
          </cell>
          <cell r="AG25">
            <v>0</v>
          </cell>
          <cell r="AH25">
            <v>0</v>
          </cell>
          <cell r="AJ25">
            <v>0.38511713534729186</v>
          </cell>
          <cell r="AK25">
            <v>0.38511713534729186</v>
          </cell>
          <cell r="AL25">
            <v>0.38511713534729186</v>
          </cell>
          <cell r="AM25">
            <v>0.35992255639933818</v>
          </cell>
          <cell r="AN25">
            <v>0.35992255639933818</v>
          </cell>
          <cell r="AP25">
            <v>0</v>
          </cell>
          <cell r="AQ25">
            <v>0</v>
          </cell>
          <cell r="AR25">
            <v>0</v>
          </cell>
          <cell r="AS25">
            <v>0</v>
          </cell>
          <cell r="AT25">
            <v>0</v>
          </cell>
        </row>
        <row r="26">
          <cell r="B26">
            <v>13</v>
          </cell>
          <cell r="C26" t="str">
            <v>Commercial Property</v>
          </cell>
          <cell r="D26">
            <v>0</v>
          </cell>
          <cell r="E26">
            <v>0</v>
          </cell>
          <cell r="F26">
            <v>0</v>
          </cell>
          <cell r="G26">
            <v>0</v>
          </cell>
          <cell r="H26">
            <v>0</v>
          </cell>
          <cell r="I26">
            <v>0.51165562267568776</v>
          </cell>
          <cell r="J26">
            <v>0</v>
          </cell>
          <cell r="K26">
            <v>0.51165562267568776</v>
          </cell>
          <cell r="L26">
            <v>0</v>
          </cell>
          <cell r="N26">
            <v>0</v>
          </cell>
          <cell r="AB26">
            <v>13</v>
          </cell>
          <cell r="AC26" t="str">
            <v>Commercial Property</v>
          </cell>
          <cell r="AD26">
            <v>0</v>
          </cell>
          <cell r="AE26">
            <v>0</v>
          </cell>
          <cell r="AF26">
            <v>0</v>
          </cell>
          <cell r="AG26">
            <v>0</v>
          </cell>
          <cell r="AH26">
            <v>0</v>
          </cell>
          <cell r="AJ26">
            <v>0.51165562267568776</v>
          </cell>
          <cell r="AK26">
            <v>0.51165562267568776</v>
          </cell>
          <cell r="AL26">
            <v>0.51165562267568776</v>
          </cell>
          <cell r="AM26">
            <v>0.47818282493054926</v>
          </cell>
          <cell r="AN26">
            <v>0.47818282493054926</v>
          </cell>
          <cell r="AP26">
            <v>0</v>
          </cell>
          <cell r="AQ26">
            <v>0</v>
          </cell>
          <cell r="AR26">
            <v>0</v>
          </cell>
          <cell r="AS26">
            <v>0</v>
          </cell>
          <cell r="AT26">
            <v>0</v>
          </cell>
        </row>
        <row r="27">
          <cell r="B27">
            <v>14</v>
          </cell>
          <cell r="C27" t="str">
            <v>Motor Phys Damage</v>
          </cell>
          <cell r="D27">
            <v>0</v>
          </cell>
          <cell r="E27">
            <v>0</v>
          </cell>
          <cell r="F27">
            <v>0</v>
          </cell>
          <cell r="G27">
            <v>0</v>
          </cell>
          <cell r="H27">
            <v>0</v>
          </cell>
          <cell r="I27">
            <v>0.34979073643669678</v>
          </cell>
          <cell r="J27">
            <v>0</v>
          </cell>
          <cell r="K27">
            <v>0.34979073643669678</v>
          </cell>
          <cell r="L27">
            <v>0</v>
          </cell>
          <cell r="N27">
            <v>0</v>
          </cell>
          <cell r="AB27">
            <v>14</v>
          </cell>
          <cell r="AC27" t="str">
            <v>Motor Phys Damage</v>
          </cell>
          <cell r="AD27">
            <v>0</v>
          </cell>
          <cell r="AE27">
            <v>0</v>
          </cell>
          <cell r="AF27">
            <v>0</v>
          </cell>
          <cell r="AG27">
            <v>0</v>
          </cell>
          <cell r="AH27">
            <v>0</v>
          </cell>
          <cell r="AJ27">
            <v>0.34979073643669678</v>
          </cell>
          <cell r="AK27">
            <v>0.34644345666218301</v>
          </cell>
          <cell r="AL27">
            <v>0.34644345666218301</v>
          </cell>
          <cell r="AM27">
            <v>0.32468613812784297</v>
          </cell>
          <cell r="AN27">
            <v>0.32468613812784297</v>
          </cell>
          <cell r="AP27">
            <v>0</v>
          </cell>
          <cell r="AQ27">
            <v>0</v>
          </cell>
          <cell r="AR27">
            <v>0</v>
          </cell>
          <cell r="AS27">
            <v>0</v>
          </cell>
          <cell r="AT27">
            <v>0</v>
          </cell>
        </row>
        <row r="28">
          <cell r="B28">
            <v>15</v>
          </cell>
          <cell r="C28" t="str">
            <v>Fid &amp; Sur /Fin. Guar</v>
          </cell>
          <cell r="D28">
            <v>0</v>
          </cell>
          <cell r="E28">
            <v>0</v>
          </cell>
          <cell r="F28">
            <v>0</v>
          </cell>
          <cell r="G28">
            <v>0</v>
          </cell>
          <cell r="H28">
            <v>0</v>
          </cell>
          <cell r="I28">
            <v>0.35815893587298142</v>
          </cell>
          <cell r="J28">
            <v>0</v>
          </cell>
          <cell r="K28">
            <v>0.35815893587298142</v>
          </cell>
          <cell r="L28">
            <v>0</v>
          </cell>
          <cell r="N28">
            <v>0</v>
          </cell>
          <cell r="AB28">
            <v>15</v>
          </cell>
          <cell r="AC28" t="str">
            <v>Fid &amp; Sur /Fin. Guar</v>
          </cell>
          <cell r="AD28">
            <v>0</v>
          </cell>
          <cell r="AE28">
            <v>0</v>
          </cell>
          <cell r="AF28">
            <v>0</v>
          </cell>
          <cell r="AG28">
            <v>0</v>
          </cell>
          <cell r="AH28">
            <v>0</v>
          </cell>
          <cell r="AJ28">
            <v>0.35815893587298142</v>
          </cell>
          <cell r="AK28">
            <v>0.35815893587298142</v>
          </cell>
          <cell r="AL28">
            <v>0.35815893587298142</v>
          </cell>
          <cell r="AM28">
            <v>0.3347279774513845</v>
          </cell>
          <cell r="AN28">
            <v>0.3347279774513845</v>
          </cell>
          <cell r="AP28">
            <v>0</v>
          </cell>
          <cell r="AQ28">
            <v>0</v>
          </cell>
          <cell r="AR28">
            <v>0</v>
          </cell>
          <cell r="AS28">
            <v>0</v>
          </cell>
          <cell r="AT28">
            <v>0</v>
          </cell>
        </row>
        <row r="29">
          <cell r="B29">
            <v>16</v>
          </cell>
          <cell r="C29" t="str">
            <v>X/S Property</v>
          </cell>
          <cell r="D29">
            <v>0</v>
          </cell>
          <cell r="E29">
            <v>0</v>
          </cell>
          <cell r="F29">
            <v>0</v>
          </cell>
          <cell r="G29">
            <v>0</v>
          </cell>
          <cell r="H29">
            <v>0</v>
          </cell>
          <cell r="I29">
            <v>0.5662691347861768</v>
          </cell>
          <cell r="J29">
            <v>0</v>
          </cell>
          <cell r="K29">
            <v>0.5662691347861768</v>
          </cell>
          <cell r="L29">
            <v>0</v>
          </cell>
          <cell r="N29">
            <v>0</v>
          </cell>
          <cell r="AB29">
            <v>16</v>
          </cell>
          <cell r="AC29" t="str">
            <v>X/S Property</v>
          </cell>
          <cell r="AD29">
            <v>0</v>
          </cell>
          <cell r="AE29">
            <v>0</v>
          </cell>
          <cell r="AF29">
            <v>0</v>
          </cell>
          <cell r="AG29">
            <v>0</v>
          </cell>
          <cell r="AH29">
            <v>0</v>
          </cell>
          <cell r="AJ29">
            <v>0.5662691347861768</v>
          </cell>
          <cell r="AK29">
            <v>0.52663029535114447</v>
          </cell>
          <cell r="AL29">
            <v>0.52663029535114447</v>
          </cell>
          <cell r="AM29">
            <v>0.54928106074259153</v>
          </cell>
          <cell r="AN29">
            <v>0.54928106074259153</v>
          </cell>
          <cell r="AP29">
            <v>0</v>
          </cell>
          <cell r="AQ29">
            <v>0</v>
          </cell>
          <cell r="AR29">
            <v>0</v>
          </cell>
          <cell r="AS29">
            <v>0</v>
          </cell>
          <cell r="AT29">
            <v>0</v>
          </cell>
        </row>
        <row r="30">
          <cell r="B30">
            <v>17</v>
          </cell>
          <cell r="C30" t="str">
            <v>X/S Casualty</v>
          </cell>
          <cell r="D30">
            <v>0</v>
          </cell>
          <cell r="E30">
            <v>0</v>
          </cell>
          <cell r="F30">
            <v>0</v>
          </cell>
          <cell r="G30">
            <v>0</v>
          </cell>
          <cell r="H30">
            <v>0</v>
          </cell>
          <cell r="I30">
            <v>0.49243635144290215</v>
          </cell>
          <cell r="J30">
            <v>0</v>
          </cell>
          <cell r="K30">
            <v>0.49243635144290215</v>
          </cell>
          <cell r="L30">
            <v>0</v>
          </cell>
          <cell r="N30">
            <v>0</v>
          </cell>
          <cell r="AB30">
            <v>17</v>
          </cell>
          <cell r="AC30" t="str">
            <v>X/S Casualty</v>
          </cell>
          <cell r="AD30">
            <v>0</v>
          </cell>
          <cell r="AE30">
            <v>0</v>
          </cell>
          <cell r="AF30">
            <v>0</v>
          </cell>
          <cell r="AG30">
            <v>0</v>
          </cell>
          <cell r="AH30">
            <v>0</v>
          </cell>
          <cell r="AJ30">
            <v>0.49243635144290215</v>
          </cell>
          <cell r="AK30">
            <v>0.49243635144290215</v>
          </cell>
          <cell r="AL30">
            <v>0.5165753882783386</v>
          </cell>
          <cell r="AM30">
            <v>0.5165753882783386</v>
          </cell>
          <cell r="AN30">
            <v>0.48278073670872762</v>
          </cell>
          <cell r="AP30">
            <v>0</v>
          </cell>
          <cell r="AQ30">
            <v>0</v>
          </cell>
          <cell r="AR30">
            <v>0</v>
          </cell>
          <cell r="AS30">
            <v>0</v>
          </cell>
          <cell r="AT30">
            <v>0</v>
          </cell>
        </row>
        <row r="31">
          <cell r="B31">
            <v>18</v>
          </cell>
          <cell r="C31" t="str">
            <v>Other P/C</v>
          </cell>
          <cell r="D31">
            <v>0</v>
          </cell>
          <cell r="E31">
            <v>0</v>
          </cell>
          <cell r="F31">
            <v>0</v>
          </cell>
          <cell r="G31">
            <v>0</v>
          </cell>
          <cell r="H31">
            <v>0</v>
          </cell>
          <cell r="I31">
            <v>0.42979072304757771</v>
          </cell>
          <cell r="J31">
            <v>0</v>
          </cell>
          <cell r="K31">
            <v>0.42979072304757771</v>
          </cell>
          <cell r="L31">
            <v>0</v>
          </cell>
          <cell r="N31">
            <v>0</v>
          </cell>
          <cell r="AB31">
            <v>18</v>
          </cell>
          <cell r="AC31" t="str">
            <v>Other P/C</v>
          </cell>
          <cell r="AD31">
            <v>0</v>
          </cell>
          <cell r="AE31">
            <v>0</v>
          </cell>
          <cell r="AF31">
            <v>0</v>
          </cell>
          <cell r="AG31">
            <v>0</v>
          </cell>
          <cell r="AH31">
            <v>0</v>
          </cell>
          <cell r="AJ31">
            <v>0.42979072304757771</v>
          </cell>
          <cell r="AK31">
            <v>0.42979072304757771</v>
          </cell>
          <cell r="AL31">
            <v>0.42979072304757771</v>
          </cell>
          <cell r="AM31">
            <v>0.40167357294166139</v>
          </cell>
          <cell r="AN31">
            <v>0.40167357294166139</v>
          </cell>
          <cell r="AP31">
            <v>0</v>
          </cell>
          <cell r="AQ31">
            <v>0</v>
          </cell>
          <cell r="AR31">
            <v>0</v>
          </cell>
          <cell r="AS31">
            <v>0</v>
          </cell>
          <cell r="AT31">
            <v>0</v>
          </cell>
        </row>
        <row r="32">
          <cell r="B32">
            <v>19</v>
          </cell>
          <cell r="C32" t="str">
            <v>Other P/C</v>
          </cell>
          <cell r="D32">
            <v>0</v>
          </cell>
          <cell r="E32">
            <v>0</v>
          </cell>
          <cell r="F32">
            <v>0</v>
          </cell>
          <cell r="G32">
            <v>0</v>
          </cell>
          <cell r="H32">
            <v>0</v>
          </cell>
          <cell r="I32">
            <v>0.42979072304757771</v>
          </cell>
          <cell r="J32">
            <v>0</v>
          </cell>
          <cell r="K32">
            <v>0.42979072304757771</v>
          </cell>
          <cell r="L32">
            <v>0</v>
          </cell>
          <cell r="N32">
            <v>0</v>
          </cell>
          <cell r="AB32">
            <v>19</v>
          </cell>
          <cell r="AC32" t="str">
            <v>Other P/C</v>
          </cell>
          <cell r="AD32">
            <v>0</v>
          </cell>
          <cell r="AE32">
            <v>0</v>
          </cell>
          <cell r="AF32">
            <v>0</v>
          </cell>
          <cell r="AG32">
            <v>0</v>
          </cell>
          <cell r="AH32">
            <v>0</v>
          </cell>
          <cell r="AJ32">
            <v>0.42979072304757771</v>
          </cell>
          <cell r="AK32">
            <v>0.42979072304757771</v>
          </cell>
          <cell r="AL32">
            <v>0.42979072304757771</v>
          </cell>
          <cell r="AM32">
            <v>0.40167357294166139</v>
          </cell>
          <cell r="AN32">
            <v>0.40167357294166139</v>
          </cell>
          <cell r="AP32">
            <v>0</v>
          </cell>
          <cell r="AQ32">
            <v>0</v>
          </cell>
          <cell r="AR32">
            <v>0</v>
          </cell>
          <cell r="AS32">
            <v>0</v>
          </cell>
          <cell r="AT32">
            <v>0</v>
          </cell>
        </row>
        <row r="33">
          <cell r="B33">
            <v>20</v>
          </cell>
          <cell r="C33" t="str">
            <v>Sub-Total</v>
          </cell>
          <cell r="D33">
            <v>0</v>
          </cell>
          <cell r="E33">
            <v>0</v>
          </cell>
          <cell r="F33">
            <v>0</v>
          </cell>
          <cell r="G33">
            <v>0</v>
          </cell>
          <cell r="H33">
            <v>0</v>
          </cell>
          <cell r="I33">
            <v>0</v>
          </cell>
          <cell r="K33">
            <v>0</v>
          </cell>
          <cell r="L33">
            <v>0</v>
          </cell>
          <cell r="AB33">
            <v>20</v>
          </cell>
          <cell r="AC33" t="str">
            <v>Sub-Total</v>
          </cell>
          <cell r="AD33">
            <v>0</v>
          </cell>
          <cell r="AE33">
            <v>0</v>
          </cell>
          <cell r="AF33">
            <v>0</v>
          </cell>
          <cell r="AG33">
            <v>0</v>
          </cell>
          <cell r="AH33">
            <v>0</v>
          </cell>
          <cell r="AJ33">
            <v>0</v>
          </cell>
          <cell r="AK33">
            <v>0</v>
          </cell>
          <cell r="AL33">
            <v>0</v>
          </cell>
          <cell r="AM33">
            <v>0</v>
          </cell>
          <cell r="AN33">
            <v>0</v>
          </cell>
          <cell r="AP33">
            <v>0</v>
          </cell>
          <cell r="AQ33">
            <v>0</v>
          </cell>
          <cell r="AR33">
            <v>0</v>
          </cell>
          <cell r="AS33">
            <v>0</v>
          </cell>
          <cell r="AT33">
            <v>0</v>
          </cell>
        </row>
        <row r="35">
          <cell r="D35" t="str">
            <v>(1)</v>
          </cell>
          <cell r="E35" t="str">
            <v>(2)</v>
          </cell>
          <cell r="F35" t="str">
            <v>(3)</v>
          </cell>
          <cell r="G35" t="str">
            <v>(4)</v>
          </cell>
          <cell r="H35" t="str">
            <v>(5)</v>
          </cell>
          <cell r="I35" t="str">
            <v>(6)</v>
          </cell>
          <cell r="J35" t="str">
            <v>(7)</v>
          </cell>
          <cell r="K35" t="str">
            <v>(8)</v>
          </cell>
          <cell r="L35" t="str">
            <v>(9)</v>
          </cell>
          <cell r="M35" t="str">
            <v>(10)</v>
          </cell>
        </row>
        <row r="37">
          <cell r="E37" t="str">
            <v>&lt;----------------- Net Premiums Written -----------------&gt;</v>
          </cell>
          <cell r="J37" t="str">
            <v>Adjust-</v>
          </cell>
          <cell r="K37" t="str">
            <v>Total</v>
          </cell>
          <cell r="L37" t="str">
            <v>Adjusted</v>
          </cell>
          <cell r="AD37" t="str">
            <v>Net Premiums Written</v>
          </cell>
          <cell r="AJ37" t="str">
            <v>Selected Capital Factor</v>
          </cell>
          <cell r="AP37" t="str">
            <v>Adjusted Required Capital</v>
          </cell>
        </row>
        <row r="38">
          <cell r="C38" t="str">
            <v>Health Business</v>
          </cell>
          <cell r="D38" t="str">
            <v>%</v>
          </cell>
          <cell r="E38" t="str">
            <v>Baseline</v>
          </cell>
          <cell r="F38" t="str">
            <v>Allocated Adjustment</v>
          </cell>
          <cell r="G38" t="str">
            <v>Manual Adjustment</v>
          </cell>
          <cell r="H38" t="str">
            <v>Total</v>
          </cell>
          <cell r="I38" t="str">
            <v>Capital Factor</v>
          </cell>
          <cell r="J38" t="str">
            <v>ment to Factor</v>
          </cell>
          <cell r="K38" t="str">
            <v>Capital Factor</v>
          </cell>
          <cell r="L38" t="str">
            <v>Required Capital</v>
          </cell>
          <cell r="M38" t="str">
            <v>Explanation of Adjustment</v>
          </cell>
          <cell r="AC38" t="str">
            <v>Health Business</v>
          </cell>
          <cell r="AD38">
            <v>39813</v>
          </cell>
          <cell r="AE38">
            <v>40178</v>
          </cell>
          <cell r="AF38">
            <v>40543</v>
          </cell>
          <cell r="AG38">
            <v>40908</v>
          </cell>
          <cell r="AH38">
            <v>41274</v>
          </cell>
          <cell r="AJ38">
            <v>39813</v>
          </cell>
          <cell r="AK38">
            <v>40178</v>
          </cell>
          <cell r="AL38">
            <v>40543</v>
          </cell>
          <cell r="AM38">
            <v>40908</v>
          </cell>
          <cell r="AN38">
            <v>41274</v>
          </cell>
          <cell r="AP38">
            <v>39813</v>
          </cell>
          <cell r="AQ38">
            <v>40178</v>
          </cell>
          <cell r="AR38">
            <v>40543</v>
          </cell>
          <cell r="AS38">
            <v>40908</v>
          </cell>
          <cell r="AT38">
            <v>41274</v>
          </cell>
        </row>
        <row r="39">
          <cell r="B39">
            <v>21</v>
          </cell>
          <cell r="C39" t="str">
            <v>Medical</v>
          </cell>
          <cell r="D39">
            <v>0</v>
          </cell>
          <cell r="E39">
            <v>0</v>
          </cell>
          <cell r="F39">
            <v>0</v>
          </cell>
          <cell r="G39">
            <v>0</v>
          </cell>
          <cell r="H39">
            <v>0</v>
          </cell>
          <cell r="I39">
            <v>0.25</v>
          </cell>
          <cell r="J39">
            <v>0</v>
          </cell>
          <cell r="K39">
            <v>0.25</v>
          </cell>
          <cell r="L39">
            <v>0</v>
          </cell>
          <cell r="N39">
            <v>0</v>
          </cell>
          <cell r="AB39">
            <v>21</v>
          </cell>
          <cell r="AC39" t="str">
            <v>Medical</v>
          </cell>
          <cell r="AD39">
            <v>0</v>
          </cell>
          <cell r="AE39">
            <v>0</v>
          </cell>
          <cell r="AF39">
            <v>0</v>
          </cell>
          <cell r="AG39">
            <v>0</v>
          </cell>
          <cell r="AH39">
            <v>0</v>
          </cell>
          <cell r="AJ39">
            <v>0.25</v>
          </cell>
          <cell r="AK39">
            <v>0.25</v>
          </cell>
          <cell r="AL39">
            <v>0.25</v>
          </cell>
          <cell r="AM39">
            <v>0.25</v>
          </cell>
          <cell r="AN39">
            <v>0.25</v>
          </cell>
          <cell r="AP39">
            <v>0</v>
          </cell>
          <cell r="AQ39">
            <v>0</v>
          </cell>
          <cell r="AR39">
            <v>0</v>
          </cell>
          <cell r="AS39">
            <v>0</v>
          </cell>
          <cell r="AT39">
            <v>0</v>
          </cell>
        </row>
        <row r="40">
          <cell r="B40">
            <v>22</v>
          </cell>
          <cell r="C40" t="str">
            <v>Disability and Long Term Care</v>
          </cell>
          <cell r="D40">
            <v>0</v>
          </cell>
          <cell r="E40">
            <v>0</v>
          </cell>
          <cell r="F40">
            <v>0</v>
          </cell>
          <cell r="G40">
            <v>0</v>
          </cell>
          <cell r="H40">
            <v>0</v>
          </cell>
          <cell r="I40">
            <v>0.45</v>
          </cell>
          <cell r="J40">
            <v>0</v>
          </cell>
          <cell r="K40">
            <v>0.45</v>
          </cell>
          <cell r="L40">
            <v>0</v>
          </cell>
          <cell r="N40">
            <v>0</v>
          </cell>
          <cell r="AB40">
            <v>22</v>
          </cell>
          <cell r="AC40" t="str">
            <v>Disability and Long Term Care</v>
          </cell>
          <cell r="AD40">
            <v>0</v>
          </cell>
          <cell r="AE40">
            <v>0</v>
          </cell>
          <cell r="AF40">
            <v>0</v>
          </cell>
          <cell r="AG40">
            <v>0</v>
          </cell>
          <cell r="AH40">
            <v>0</v>
          </cell>
          <cell r="AJ40">
            <v>0.45</v>
          </cell>
          <cell r="AK40">
            <v>0.45</v>
          </cell>
          <cell r="AL40">
            <v>0.45</v>
          </cell>
          <cell r="AM40">
            <v>0.45</v>
          </cell>
          <cell r="AN40">
            <v>0.45</v>
          </cell>
          <cell r="AP40">
            <v>0</v>
          </cell>
          <cell r="AQ40">
            <v>0</v>
          </cell>
          <cell r="AR40">
            <v>0</v>
          </cell>
          <cell r="AS40">
            <v>0</v>
          </cell>
          <cell r="AT40">
            <v>0</v>
          </cell>
        </row>
        <row r="41">
          <cell r="B41">
            <v>23</v>
          </cell>
          <cell r="C41" t="str">
            <v>Critical Illness - Guaranteed</v>
          </cell>
          <cell r="D41">
            <v>0</v>
          </cell>
          <cell r="E41">
            <v>0</v>
          </cell>
          <cell r="F41">
            <v>0</v>
          </cell>
          <cell r="G41">
            <v>0</v>
          </cell>
          <cell r="H41">
            <v>0</v>
          </cell>
          <cell r="I41">
            <v>0.12</v>
          </cell>
          <cell r="J41">
            <v>0</v>
          </cell>
          <cell r="K41">
            <v>0.12</v>
          </cell>
          <cell r="L41">
            <v>0</v>
          </cell>
          <cell r="N41">
            <v>0</v>
          </cell>
          <cell r="AB41">
            <v>23</v>
          </cell>
          <cell r="AC41" t="str">
            <v>Critical Illness - Guaranteed</v>
          </cell>
          <cell r="AD41">
            <v>0</v>
          </cell>
          <cell r="AE41">
            <v>0</v>
          </cell>
          <cell r="AF41">
            <v>0</v>
          </cell>
          <cell r="AG41">
            <v>0</v>
          </cell>
          <cell r="AH41">
            <v>0</v>
          </cell>
          <cell r="AJ41">
            <v>0.12</v>
          </cell>
          <cell r="AK41">
            <v>0.12</v>
          </cell>
          <cell r="AL41">
            <v>0.12</v>
          </cell>
          <cell r="AM41">
            <v>0.12</v>
          </cell>
          <cell r="AN41">
            <v>0.12</v>
          </cell>
          <cell r="AP41">
            <v>0</v>
          </cell>
          <cell r="AQ41">
            <v>0</v>
          </cell>
          <cell r="AR41">
            <v>0</v>
          </cell>
          <cell r="AS41">
            <v>0</v>
          </cell>
          <cell r="AT41">
            <v>0</v>
          </cell>
        </row>
        <row r="42">
          <cell r="B42">
            <v>24</v>
          </cell>
          <cell r="C42" t="str">
            <v>Critical Illness - NonGuarant'd</v>
          </cell>
          <cell r="D42">
            <v>0</v>
          </cell>
          <cell r="E42">
            <v>0</v>
          </cell>
          <cell r="F42">
            <v>0</v>
          </cell>
          <cell r="G42">
            <v>0</v>
          </cell>
          <cell r="H42">
            <v>0</v>
          </cell>
          <cell r="I42">
            <v>0.12</v>
          </cell>
          <cell r="J42">
            <v>0</v>
          </cell>
          <cell r="K42">
            <v>0.12</v>
          </cell>
          <cell r="L42">
            <v>0</v>
          </cell>
          <cell r="N42">
            <v>0</v>
          </cell>
          <cell r="AB42">
            <v>24</v>
          </cell>
          <cell r="AC42" t="str">
            <v>Critical Illness - NonGuarant'd</v>
          </cell>
          <cell r="AD42">
            <v>0</v>
          </cell>
          <cell r="AE42">
            <v>0</v>
          </cell>
          <cell r="AF42">
            <v>0</v>
          </cell>
          <cell r="AG42">
            <v>0</v>
          </cell>
          <cell r="AH42">
            <v>0</v>
          </cell>
          <cell r="AJ42">
            <v>0.12</v>
          </cell>
          <cell r="AK42">
            <v>0.12</v>
          </cell>
          <cell r="AL42">
            <v>0.12</v>
          </cell>
          <cell r="AM42">
            <v>0.12</v>
          </cell>
          <cell r="AN42">
            <v>0.12</v>
          </cell>
          <cell r="AP42">
            <v>0</v>
          </cell>
          <cell r="AQ42">
            <v>0</v>
          </cell>
          <cell r="AR42">
            <v>0</v>
          </cell>
          <cell r="AS42">
            <v>0</v>
          </cell>
          <cell r="AT42">
            <v>0</v>
          </cell>
        </row>
        <row r="43">
          <cell r="B43">
            <v>25</v>
          </cell>
          <cell r="C43" t="str">
            <v>Health Reinsurance</v>
          </cell>
          <cell r="D43">
            <v>0</v>
          </cell>
          <cell r="E43">
            <v>0</v>
          </cell>
          <cell r="F43">
            <v>0</v>
          </cell>
          <cell r="G43">
            <v>0</v>
          </cell>
          <cell r="H43">
            <v>0</v>
          </cell>
          <cell r="I43">
            <v>0.49243635144290215</v>
          </cell>
          <cell r="J43">
            <v>0</v>
          </cell>
          <cell r="K43">
            <v>0.49243635144290215</v>
          </cell>
          <cell r="L43">
            <v>0</v>
          </cell>
          <cell r="N43">
            <v>0</v>
          </cell>
          <cell r="AB43">
            <v>25</v>
          </cell>
          <cell r="AC43" t="str">
            <v>Health Reinsurance</v>
          </cell>
          <cell r="AD43">
            <v>0</v>
          </cell>
          <cell r="AE43">
            <v>0</v>
          </cell>
          <cell r="AF43">
            <v>0</v>
          </cell>
          <cell r="AG43">
            <v>0</v>
          </cell>
          <cell r="AH43">
            <v>0</v>
          </cell>
          <cell r="AJ43">
            <v>0.49243635144290215</v>
          </cell>
          <cell r="AK43">
            <v>0.49243635144290215</v>
          </cell>
          <cell r="AL43">
            <v>0.5165753882783386</v>
          </cell>
          <cell r="AM43">
            <v>0.5165753882783386</v>
          </cell>
          <cell r="AN43">
            <v>0.48278073670872762</v>
          </cell>
          <cell r="AP43">
            <v>0</v>
          </cell>
          <cell r="AQ43">
            <v>0</v>
          </cell>
          <cell r="AR43">
            <v>0</v>
          </cell>
          <cell r="AS43">
            <v>0</v>
          </cell>
          <cell r="AT43">
            <v>0</v>
          </cell>
        </row>
        <row r="44">
          <cell r="B44">
            <v>26</v>
          </cell>
          <cell r="C44" t="str">
            <v>Other Health</v>
          </cell>
          <cell r="D44">
            <v>0</v>
          </cell>
          <cell r="E44">
            <v>0</v>
          </cell>
          <cell r="F44">
            <v>0</v>
          </cell>
          <cell r="G44">
            <v>0</v>
          </cell>
          <cell r="H44">
            <v>0</v>
          </cell>
          <cell r="I44">
            <v>0.40830118689519879</v>
          </cell>
          <cell r="J44">
            <v>0</v>
          </cell>
          <cell r="K44">
            <v>0.40830118689519879</v>
          </cell>
          <cell r="L44">
            <v>0</v>
          </cell>
          <cell r="N44">
            <v>0</v>
          </cell>
          <cell r="AB44">
            <v>26</v>
          </cell>
          <cell r="AC44" t="str">
            <v>Other Health</v>
          </cell>
          <cell r="AD44">
            <v>0</v>
          </cell>
          <cell r="AE44">
            <v>0</v>
          </cell>
          <cell r="AF44">
            <v>0</v>
          </cell>
          <cell r="AG44">
            <v>0</v>
          </cell>
          <cell r="AH44">
            <v>0</v>
          </cell>
          <cell r="AJ44">
            <v>0.40830118689519879</v>
          </cell>
          <cell r="AK44">
            <v>0.40830118689519879</v>
          </cell>
          <cell r="AL44">
            <v>0.40830118689519879</v>
          </cell>
          <cell r="AM44">
            <v>0.38158989429457829</v>
          </cell>
          <cell r="AN44">
            <v>0.38158989429457829</v>
          </cell>
          <cell r="AP44">
            <v>0</v>
          </cell>
          <cell r="AQ44">
            <v>0</v>
          </cell>
          <cell r="AR44">
            <v>0</v>
          </cell>
          <cell r="AS44">
            <v>0</v>
          </cell>
          <cell r="AT44">
            <v>0</v>
          </cell>
        </row>
        <row r="45">
          <cell r="B45">
            <v>27</v>
          </cell>
          <cell r="C45" t="str">
            <v>Other Health</v>
          </cell>
          <cell r="D45">
            <v>0</v>
          </cell>
          <cell r="E45">
            <v>0</v>
          </cell>
          <cell r="F45">
            <v>0</v>
          </cell>
          <cell r="G45">
            <v>0</v>
          </cell>
          <cell r="H45">
            <v>0</v>
          </cell>
          <cell r="I45">
            <v>0.40830118689519879</v>
          </cell>
          <cell r="J45">
            <v>0</v>
          </cell>
          <cell r="K45">
            <v>0.40830118689519879</v>
          </cell>
          <cell r="L45">
            <v>0</v>
          </cell>
          <cell r="N45">
            <v>0</v>
          </cell>
          <cell r="AB45">
            <v>27</v>
          </cell>
          <cell r="AC45" t="str">
            <v>Other Health</v>
          </cell>
          <cell r="AD45">
            <v>0</v>
          </cell>
          <cell r="AE45">
            <v>0</v>
          </cell>
          <cell r="AF45">
            <v>0</v>
          </cell>
          <cell r="AG45">
            <v>0</v>
          </cell>
          <cell r="AH45">
            <v>0</v>
          </cell>
          <cell r="AJ45">
            <v>0.40830118689519879</v>
          </cell>
          <cell r="AK45">
            <v>0.40830118689519879</v>
          </cell>
          <cell r="AL45">
            <v>0.40830118689519879</v>
          </cell>
          <cell r="AM45">
            <v>0.38158989429457829</v>
          </cell>
          <cell r="AN45">
            <v>0.38158989429457829</v>
          </cell>
          <cell r="AP45">
            <v>0</v>
          </cell>
          <cell r="AQ45">
            <v>0</v>
          </cell>
          <cell r="AR45">
            <v>0</v>
          </cell>
          <cell r="AS45">
            <v>0</v>
          </cell>
          <cell r="AT45">
            <v>0</v>
          </cell>
        </row>
        <row r="46">
          <cell r="B46">
            <v>28</v>
          </cell>
          <cell r="C46" t="str">
            <v>Sub-Total</v>
          </cell>
          <cell r="D46">
            <v>0</v>
          </cell>
          <cell r="E46">
            <v>0</v>
          </cell>
          <cell r="F46">
            <v>0</v>
          </cell>
          <cell r="G46">
            <v>0</v>
          </cell>
          <cell r="H46">
            <v>0</v>
          </cell>
          <cell r="I46">
            <v>0</v>
          </cell>
          <cell r="K46">
            <v>0</v>
          </cell>
          <cell r="L46">
            <v>0</v>
          </cell>
          <cell r="AB46">
            <v>28</v>
          </cell>
          <cell r="AC46" t="str">
            <v>Sub-Total</v>
          </cell>
          <cell r="AD46">
            <v>0</v>
          </cell>
          <cell r="AE46">
            <v>0</v>
          </cell>
          <cell r="AF46">
            <v>0</v>
          </cell>
          <cell r="AG46">
            <v>0</v>
          </cell>
          <cell r="AH46">
            <v>0</v>
          </cell>
          <cell r="AJ46">
            <v>0</v>
          </cell>
          <cell r="AK46">
            <v>0</v>
          </cell>
          <cell r="AL46">
            <v>0</v>
          </cell>
          <cell r="AM46">
            <v>0</v>
          </cell>
          <cell r="AN46">
            <v>0</v>
          </cell>
          <cell r="AP46">
            <v>0</v>
          </cell>
          <cell r="AQ46">
            <v>0</v>
          </cell>
          <cell r="AR46">
            <v>0</v>
          </cell>
          <cell r="AS46">
            <v>0</v>
          </cell>
          <cell r="AT46">
            <v>0</v>
          </cell>
        </row>
        <row r="48">
          <cell r="D48" t="str">
            <v>(1)</v>
          </cell>
          <cell r="E48" t="str">
            <v>(2)</v>
          </cell>
          <cell r="F48" t="str">
            <v>(3)</v>
          </cell>
          <cell r="G48" t="str">
            <v>(4)</v>
          </cell>
          <cell r="H48" t="str">
            <v>(5)</v>
          </cell>
          <cell r="I48" t="str">
            <v>(6)</v>
          </cell>
          <cell r="J48" t="str">
            <v>(7)</v>
          </cell>
          <cell r="K48" t="str">
            <v>(8)</v>
          </cell>
          <cell r="L48" t="str">
            <v>(9)</v>
          </cell>
          <cell r="M48" t="str">
            <v>(10)</v>
          </cell>
        </row>
        <row r="50">
          <cell r="E50" t="str">
            <v>&lt;----------------- Net Premiums Written -----------------&gt;</v>
          </cell>
          <cell r="J50" t="str">
            <v>Adjust-</v>
          </cell>
          <cell r="K50" t="str">
            <v>Total</v>
          </cell>
          <cell r="L50" t="str">
            <v>Adjusted</v>
          </cell>
          <cell r="AD50" t="str">
            <v>Net Premiums Written</v>
          </cell>
          <cell r="AJ50" t="str">
            <v>Selected Capital Factor</v>
          </cell>
          <cell r="AP50" t="str">
            <v>Adjusted Required Capital</v>
          </cell>
        </row>
        <row r="51">
          <cell r="C51" t="str">
            <v>Life Business (New business only)</v>
          </cell>
          <cell r="D51" t="str">
            <v>%</v>
          </cell>
          <cell r="E51" t="str">
            <v>Baseline</v>
          </cell>
          <cell r="F51" t="str">
            <v>Allocated Adjustment</v>
          </cell>
          <cell r="G51" t="str">
            <v>Manual Adjustment</v>
          </cell>
          <cell r="H51" t="str">
            <v>Total</v>
          </cell>
          <cell r="I51" t="str">
            <v>Capital Factor</v>
          </cell>
          <cell r="J51" t="str">
            <v>ment to Factor</v>
          </cell>
          <cell r="K51" t="str">
            <v>Capital Factor</v>
          </cell>
          <cell r="L51" t="str">
            <v>Required Capital</v>
          </cell>
          <cell r="M51" t="str">
            <v>Explanation of Adjustment</v>
          </cell>
          <cell r="AC51" t="str">
            <v>Life Business (New business only)</v>
          </cell>
          <cell r="AD51">
            <v>39813</v>
          </cell>
          <cell r="AE51">
            <v>40178</v>
          </cell>
          <cell r="AF51">
            <v>40543</v>
          </cell>
          <cell r="AG51">
            <v>40908</v>
          </cell>
          <cell r="AH51">
            <v>41274</v>
          </cell>
          <cell r="AJ51">
            <v>39813</v>
          </cell>
          <cell r="AK51">
            <v>40178</v>
          </cell>
          <cell r="AL51">
            <v>40543</v>
          </cell>
          <cell r="AM51">
            <v>40908</v>
          </cell>
          <cell r="AN51">
            <v>41274</v>
          </cell>
          <cell r="AP51">
            <v>39813</v>
          </cell>
          <cell r="AQ51">
            <v>40178</v>
          </cell>
          <cell r="AR51">
            <v>40543</v>
          </cell>
          <cell r="AS51">
            <v>40908</v>
          </cell>
          <cell r="AT51">
            <v>41274</v>
          </cell>
        </row>
        <row r="52">
          <cell r="B52">
            <v>29</v>
          </cell>
          <cell r="C52" t="str">
            <v xml:space="preserve">Life - Investment Products (Unit Linked &amp; Partic) </v>
          </cell>
          <cell r="D52">
            <v>0</v>
          </cell>
          <cell r="E52">
            <v>0</v>
          </cell>
          <cell r="F52">
            <v>0</v>
          </cell>
          <cell r="G52">
            <v>0</v>
          </cell>
          <cell r="H52">
            <v>0</v>
          </cell>
          <cell r="I52">
            <v>0.02</v>
          </cell>
          <cell r="J52">
            <v>0</v>
          </cell>
          <cell r="K52">
            <v>0.02</v>
          </cell>
          <cell r="L52">
            <v>0</v>
          </cell>
          <cell r="AB52">
            <v>29</v>
          </cell>
          <cell r="AC52" t="str">
            <v xml:space="preserve">Life - Investment Products (Unit Linked &amp; Partic) </v>
          </cell>
          <cell r="AD52">
            <v>0</v>
          </cell>
          <cell r="AE52">
            <v>0</v>
          </cell>
          <cell r="AF52">
            <v>0</v>
          </cell>
          <cell r="AG52">
            <v>0</v>
          </cell>
          <cell r="AH52">
            <v>0</v>
          </cell>
          <cell r="AJ52">
            <v>0.02</v>
          </cell>
          <cell r="AK52">
            <v>0.02</v>
          </cell>
          <cell r="AL52">
            <v>0.02</v>
          </cell>
          <cell r="AM52">
            <v>0.02</v>
          </cell>
          <cell r="AN52">
            <v>0.02</v>
          </cell>
          <cell r="AP52">
            <v>0</v>
          </cell>
          <cell r="AQ52">
            <v>0</v>
          </cell>
          <cell r="AR52">
            <v>0</v>
          </cell>
          <cell r="AS52">
            <v>0</v>
          </cell>
          <cell r="AT52">
            <v>0</v>
          </cell>
        </row>
        <row r="53">
          <cell r="B53">
            <v>30</v>
          </cell>
          <cell r="C53" t="str">
            <v xml:space="preserve">Life - Protection Products (Individ &amp; Group) </v>
          </cell>
          <cell r="D53">
            <v>0</v>
          </cell>
          <cell r="E53">
            <v>0</v>
          </cell>
          <cell r="F53">
            <v>0</v>
          </cell>
          <cell r="G53">
            <v>0</v>
          </cell>
          <cell r="H53">
            <v>0</v>
          </cell>
          <cell r="I53">
            <v>0.02</v>
          </cell>
          <cell r="J53">
            <v>0</v>
          </cell>
          <cell r="K53">
            <v>0.02</v>
          </cell>
          <cell r="L53">
            <v>0</v>
          </cell>
          <cell r="AB53">
            <v>30</v>
          </cell>
          <cell r="AC53" t="str">
            <v xml:space="preserve">Life - Protection Products (Individ &amp; Group) </v>
          </cell>
          <cell r="AD53">
            <v>0</v>
          </cell>
          <cell r="AE53">
            <v>0</v>
          </cell>
          <cell r="AF53">
            <v>0</v>
          </cell>
          <cell r="AG53">
            <v>0</v>
          </cell>
          <cell r="AH53">
            <v>0</v>
          </cell>
          <cell r="AJ53">
            <v>0.02</v>
          </cell>
          <cell r="AK53">
            <v>0.02</v>
          </cell>
          <cell r="AL53">
            <v>0.02</v>
          </cell>
          <cell r="AM53">
            <v>0.02</v>
          </cell>
          <cell r="AN53">
            <v>0.02</v>
          </cell>
          <cell r="AP53">
            <v>0</v>
          </cell>
          <cell r="AQ53">
            <v>0</v>
          </cell>
          <cell r="AR53">
            <v>0</v>
          </cell>
          <cell r="AS53">
            <v>0</v>
          </cell>
          <cell r="AT53">
            <v>0</v>
          </cell>
        </row>
        <row r="54">
          <cell r="B54">
            <v>31</v>
          </cell>
          <cell r="C54" t="str">
            <v xml:space="preserve">Life Reinsurance </v>
          </cell>
          <cell r="D54">
            <v>0</v>
          </cell>
          <cell r="E54">
            <v>0</v>
          </cell>
          <cell r="F54">
            <v>0</v>
          </cell>
          <cell r="G54">
            <v>0</v>
          </cell>
          <cell r="H54">
            <v>0</v>
          </cell>
          <cell r="I54">
            <v>0.02</v>
          </cell>
          <cell r="J54">
            <v>0</v>
          </cell>
          <cell r="K54">
            <v>0.02</v>
          </cell>
          <cell r="L54">
            <v>0</v>
          </cell>
          <cell r="AB54">
            <v>31</v>
          </cell>
          <cell r="AC54" t="str">
            <v xml:space="preserve">Life Reinsurance </v>
          </cell>
          <cell r="AD54">
            <v>0</v>
          </cell>
          <cell r="AE54">
            <v>0</v>
          </cell>
          <cell r="AF54">
            <v>0</v>
          </cell>
          <cell r="AG54">
            <v>0</v>
          </cell>
          <cell r="AH54">
            <v>0</v>
          </cell>
          <cell r="AJ54">
            <v>0.02</v>
          </cell>
          <cell r="AK54">
            <v>0.02</v>
          </cell>
          <cell r="AL54">
            <v>0.02</v>
          </cell>
          <cell r="AM54">
            <v>0.02</v>
          </cell>
          <cell r="AN54">
            <v>0.02</v>
          </cell>
          <cell r="AP54">
            <v>0</v>
          </cell>
          <cell r="AQ54">
            <v>0</v>
          </cell>
          <cell r="AR54">
            <v>0</v>
          </cell>
          <cell r="AS54">
            <v>0</v>
          </cell>
          <cell r="AT54">
            <v>0</v>
          </cell>
        </row>
        <row r="55">
          <cell r="B55">
            <v>32</v>
          </cell>
          <cell r="C55" t="str">
            <v xml:space="preserve">Annuities - Immediate </v>
          </cell>
          <cell r="D55">
            <v>0</v>
          </cell>
          <cell r="E55">
            <v>0</v>
          </cell>
          <cell r="F55">
            <v>0</v>
          </cell>
          <cell r="G55">
            <v>0</v>
          </cell>
          <cell r="H55">
            <v>0</v>
          </cell>
          <cell r="I55">
            <v>0.02</v>
          </cell>
          <cell r="J55">
            <v>0</v>
          </cell>
          <cell r="K55">
            <v>0.02</v>
          </cell>
          <cell r="L55">
            <v>0</v>
          </cell>
          <cell r="AB55">
            <v>32</v>
          </cell>
          <cell r="AC55" t="str">
            <v xml:space="preserve">Annuities - Immediate </v>
          </cell>
          <cell r="AD55">
            <v>0</v>
          </cell>
          <cell r="AE55">
            <v>0</v>
          </cell>
          <cell r="AF55">
            <v>0</v>
          </cell>
          <cell r="AG55">
            <v>0</v>
          </cell>
          <cell r="AH55">
            <v>0</v>
          </cell>
          <cell r="AJ55">
            <v>0.02</v>
          </cell>
          <cell r="AK55">
            <v>0.02</v>
          </cell>
          <cell r="AL55">
            <v>0.02</v>
          </cell>
          <cell r="AM55">
            <v>0.02</v>
          </cell>
          <cell r="AN55">
            <v>0.02</v>
          </cell>
          <cell r="AP55">
            <v>0</v>
          </cell>
          <cell r="AQ55">
            <v>0</v>
          </cell>
          <cell r="AR55">
            <v>0</v>
          </cell>
          <cell r="AS55">
            <v>0</v>
          </cell>
          <cell r="AT55">
            <v>0</v>
          </cell>
        </row>
        <row r="56">
          <cell r="B56">
            <v>33</v>
          </cell>
          <cell r="C56" t="str">
            <v xml:space="preserve">Annuities - Deferred </v>
          </cell>
          <cell r="D56">
            <v>0</v>
          </cell>
          <cell r="E56">
            <v>0</v>
          </cell>
          <cell r="F56">
            <v>0</v>
          </cell>
          <cell r="G56">
            <v>0</v>
          </cell>
          <cell r="H56">
            <v>0</v>
          </cell>
          <cell r="I56">
            <v>0.02</v>
          </cell>
          <cell r="J56">
            <v>0</v>
          </cell>
          <cell r="K56">
            <v>0.02</v>
          </cell>
          <cell r="L56">
            <v>0</v>
          </cell>
          <cell r="AB56">
            <v>33</v>
          </cell>
          <cell r="AC56" t="str">
            <v xml:space="preserve">Annuities - Deferred </v>
          </cell>
          <cell r="AD56">
            <v>0</v>
          </cell>
          <cell r="AE56">
            <v>0</v>
          </cell>
          <cell r="AF56">
            <v>0</v>
          </cell>
          <cell r="AG56">
            <v>0</v>
          </cell>
          <cell r="AH56">
            <v>0</v>
          </cell>
          <cell r="AJ56">
            <v>0.02</v>
          </cell>
          <cell r="AK56">
            <v>0.02</v>
          </cell>
          <cell r="AL56">
            <v>0.02</v>
          </cell>
          <cell r="AM56">
            <v>0.02</v>
          </cell>
          <cell r="AN56">
            <v>0.02</v>
          </cell>
          <cell r="AP56">
            <v>0</v>
          </cell>
          <cell r="AQ56">
            <v>0</v>
          </cell>
          <cell r="AR56">
            <v>0</v>
          </cell>
          <cell r="AS56">
            <v>0</v>
          </cell>
          <cell r="AT56">
            <v>0</v>
          </cell>
        </row>
        <row r="57">
          <cell r="B57">
            <v>34</v>
          </cell>
          <cell r="C57" t="str">
            <v xml:space="preserve">Pension Plans </v>
          </cell>
          <cell r="D57">
            <v>0</v>
          </cell>
          <cell r="E57">
            <v>0</v>
          </cell>
          <cell r="F57">
            <v>0</v>
          </cell>
          <cell r="G57">
            <v>0</v>
          </cell>
          <cell r="H57">
            <v>0</v>
          </cell>
          <cell r="I57">
            <v>0.02</v>
          </cell>
          <cell r="J57">
            <v>0</v>
          </cell>
          <cell r="K57">
            <v>0.02</v>
          </cell>
          <cell r="L57">
            <v>0</v>
          </cell>
          <cell r="AB57">
            <v>34</v>
          </cell>
          <cell r="AC57" t="str">
            <v xml:space="preserve">Pension Plans </v>
          </cell>
          <cell r="AD57">
            <v>0</v>
          </cell>
          <cell r="AE57">
            <v>0</v>
          </cell>
          <cell r="AF57">
            <v>0</v>
          </cell>
          <cell r="AG57">
            <v>0</v>
          </cell>
          <cell r="AH57">
            <v>0</v>
          </cell>
          <cell r="AJ57">
            <v>0.02</v>
          </cell>
          <cell r="AK57">
            <v>0.02</v>
          </cell>
          <cell r="AL57">
            <v>0.02</v>
          </cell>
          <cell r="AM57">
            <v>0.02</v>
          </cell>
          <cell r="AN57">
            <v>0.02</v>
          </cell>
          <cell r="AP57">
            <v>0</v>
          </cell>
          <cell r="AQ57">
            <v>0</v>
          </cell>
          <cell r="AR57">
            <v>0</v>
          </cell>
          <cell r="AS57">
            <v>0</v>
          </cell>
          <cell r="AT57">
            <v>0</v>
          </cell>
        </row>
        <row r="58">
          <cell r="B58">
            <v>35</v>
          </cell>
          <cell r="C58" t="str">
            <v xml:space="preserve">DHI </v>
          </cell>
          <cell r="D58">
            <v>0</v>
          </cell>
          <cell r="E58">
            <v>0</v>
          </cell>
          <cell r="F58">
            <v>0</v>
          </cell>
          <cell r="G58">
            <v>0</v>
          </cell>
          <cell r="H58">
            <v>0</v>
          </cell>
          <cell r="I58">
            <v>0.02</v>
          </cell>
          <cell r="J58">
            <v>0</v>
          </cell>
          <cell r="K58">
            <v>0.02</v>
          </cell>
          <cell r="L58">
            <v>0</v>
          </cell>
          <cell r="AB58">
            <v>35</v>
          </cell>
          <cell r="AC58" t="str">
            <v xml:space="preserve">DHI </v>
          </cell>
          <cell r="AD58">
            <v>0</v>
          </cell>
          <cell r="AE58">
            <v>0</v>
          </cell>
          <cell r="AF58">
            <v>0</v>
          </cell>
          <cell r="AG58">
            <v>0</v>
          </cell>
          <cell r="AH58">
            <v>0</v>
          </cell>
          <cell r="AJ58">
            <v>0.02</v>
          </cell>
          <cell r="AK58">
            <v>0.02</v>
          </cell>
          <cell r="AL58">
            <v>0.02</v>
          </cell>
          <cell r="AM58">
            <v>0.02</v>
          </cell>
          <cell r="AN58">
            <v>0.02</v>
          </cell>
          <cell r="AP58">
            <v>0</v>
          </cell>
          <cell r="AQ58">
            <v>0</v>
          </cell>
          <cell r="AR58">
            <v>0</v>
          </cell>
          <cell r="AS58">
            <v>0</v>
          </cell>
          <cell r="AT58">
            <v>0</v>
          </cell>
        </row>
        <row r="59">
          <cell r="B59">
            <v>36</v>
          </cell>
          <cell r="C59" t="str">
            <v xml:space="preserve">German HealthCare </v>
          </cell>
          <cell r="D59">
            <v>0</v>
          </cell>
          <cell r="E59">
            <v>0</v>
          </cell>
          <cell r="F59">
            <v>0</v>
          </cell>
          <cell r="G59">
            <v>0</v>
          </cell>
          <cell r="H59">
            <v>0</v>
          </cell>
          <cell r="I59">
            <v>0.02</v>
          </cell>
          <cell r="J59">
            <v>0</v>
          </cell>
          <cell r="K59">
            <v>0.02</v>
          </cell>
          <cell r="L59">
            <v>0</v>
          </cell>
          <cell r="AB59">
            <v>36</v>
          </cell>
          <cell r="AC59" t="str">
            <v xml:space="preserve">German HealthCare </v>
          </cell>
          <cell r="AD59">
            <v>0</v>
          </cell>
          <cell r="AE59">
            <v>0</v>
          </cell>
          <cell r="AF59">
            <v>0</v>
          </cell>
          <cell r="AG59">
            <v>0</v>
          </cell>
          <cell r="AH59">
            <v>0</v>
          </cell>
          <cell r="AJ59">
            <v>0.02</v>
          </cell>
          <cell r="AK59">
            <v>0.02</v>
          </cell>
          <cell r="AL59">
            <v>0.02</v>
          </cell>
          <cell r="AM59">
            <v>0.02</v>
          </cell>
          <cell r="AN59">
            <v>0.02</v>
          </cell>
          <cell r="AP59">
            <v>0</v>
          </cell>
          <cell r="AQ59">
            <v>0</v>
          </cell>
          <cell r="AR59">
            <v>0</v>
          </cell>
          <cell r="AS59">
            <v>0</v>
          </cell>
          <cell r="AT59">
            <v>0</v>
          </cell>
        </row>
        <row r="60">
          <cell r="B60">
            <v>37</v>
          </cell>
          <cell r="C60" t="str">
            <v xml:space="preserve">Other Life or Annuity </v>
          </cell>
          <cell r="D60">
            <v>0</v>
          </cell>
          <cell r="E60">
            <v>0</v>
          </cell>
          <cell r="F60">
            <v>0</v>
          </cell>
          <cell r="G60">
            <v>0</v>
          </cell>
          <cell r="H60">
            <v>0</v>
          </cell>
          <cell r="I60">
            <v>0.02</v>
          </cell>
          <cell r="J60">
            <v>0</v>
          </cell>
          <cell r="K60">
            <v>0.02</v>
          </cell>
          <cell r="L60">
            <v>0</v>
          </cell>
          <cell r="AB60">
            <v>37</v>
          </cell>
          <cell r="AC60" t="str">
            <v xml:space="preserve">Other Life or Annuity </v>
          </cell>
          <cell r="AD60">
            <v>0</v>
          </cell>
          <cell r="AE60">
            <v>0</v>
          </cell>
          <cell r="AF60">
            <v>0</v>
          </cell>
          <cell r="AG60">
            <v>0</v>
          </cell>
          <cell r="AH60">
            <v>0</v>
          </cell>
          <cell r="AJ60">
            <v>0.02</v>
          </cell>
          <cell r="AK60">
            <v>0.02</v>
          </cell>
          <cell r="AL60">
            <v>0.02</v>
          </cell>
          <cell r="AM60">
            <v>0.02</v>
          </cell>
          <cell r="AN60">
            <v>0.02</v>
          </cell>
          <cell r="AP60">
            <v>0</v>
          </cell>
          <cell r="AQ60">
            <v>0</v>
          </cell>
          <cell r="AR60">
            <v>0</v>
          </cell>
          <cell r="AS60">
            <v>0</v>
          </cell>
          <cell r="AT60">
            <v>0</v>
          </cell>
        </row>
        <row r="61">
          <cell r="B61">
            <v>38</v>
          </cell>
          <cell r="C61" t="str">
            <v xml:space="preserve">Other Life or Annuity </v>
          </cell>
          <cell r="D61">
            <v>0</v>
          </cell>
          <cell r="E61">
            <v>0</v>
          </cell>
          <cell r="F61">
            <v>0</v>
          </cell>
          <cell r="G61">
            <v>0</v>
          </cell>
          <cell r="H61">
            <v>0</v>
          </cell>
          <cell r="I61">
            <v>0.02</v>
          </cell>
          <cell r="J61">
            <v>0</v>
          </cell>
          <cell r="K61">
            <v>0.02</v>
          </cell>
          <cell r="L61">
            <v>0</v>
          </cell>
          <cell r="AB61">
            <v>38</v>
          </cell>
          <cell r="AC61" t="str">
            <v xml:space="preserve">Other Life or Annuity </v>
          </cell>
          <cell r="AD61">
            <v>0</v>
          </cell>
          <cell r="AE61">
            <v>0</v>
          </cell>
          <cell r="AF61">
            <v>0</v>
          </cell>
          <cell r="AG61">
            <v>0</v>
          </cell>
          <cell r="AH61">
            <v>0</v>
          </cell>
          <cell r="AJ61">
            <v>0.02</v>
          </cell>
          <cell r="AK61">
            <v>0.02</v>
          </cell>
          <cell r="AL61">
            <v>0.02</v>
          </cell>
          <cell r="AM61">
            <v>0.02</v>
          </cell>
          <cell r="AN61">
            <v>0.02</v>
          </cell>
          <cell r="AP61">
            <v>0</v>
          </cell>
          <cell r="AQ61">
            <v>0</v>
          </cell>
          <cell r="AR61">
            <v>0</v>
          </cell>
          <cell r="AS61">
            <v>0</v>
          </cell>
          <cell r="AT61">
            <v>0</v>
          </cell>
        </row>
        <row r="62">
          <cell r="B62">
            <v>39</v>
          </cell>
          <cell r="C62" t="str">
            <v>Sub-Total</v>
          </cell>
          <cell r="D62">
            <v>0</v>
          </cell>
          <cell r="E62">
            <v>0</v>
          </cell>
          <cell r="F62">
            <v>0</v>
          </cell>
          <cell r="G62">
            <v>0</v>
          </cell>
          <cell r="H62">
            <v>0</v>
          </cell>
          <cell r="I62">
            <v>0</v>
          </cell>
          <cell r="K62">
            <v>0</v>
          </cell>
          <cell r="L62">
            <v>0</v>
          </cell>
          <cell r="AB62">
            <v>39</v>
          </cell>
          <cell r="AC62" t="str">
            <v>Sub-Total</v>
          </cell>
          <cell r="AD62">
            <v>0</v>
          </cell>
          <cell r="AE62">
            <v>0</v>
          </cell>
          <cell r="AF62">
            <v>0</v>
          </cell>
          <cell r="AG62">
            <v>0</v>
          </cell>
          <cell r="AH62">
            <v>0</v>
          </cell>
          <cell r="AJ62">
            <v>0</v>
          </cell>
          <cell r="AK62">
            <v>0</v>
          </cell>
          <cell r="AL62">
            <v>0</v>
          </cell>
          <cell r="AM62">
            <v>0</v>
          </cell>
          <cell r="AN62">
            <v>0</v>
          </cell>
          <cell r="AP62">
            <v>0</v>
          </cell>
          <cell r="AQ62">
            <v>0</v>
          </cell>
          <cell r="AR62">
            <v>0</v>
          </cell>
          <cell r="AS62">
            <v>0</v>
          </cell>
          <cell r="AT62">
            <v>0</v>
          </cell>
        </row>
        <row r="64">
          <cell r="B64">
            <v>40</v>
          </cell>
          <cell r="C64" t="str">
            <v>Totals</v>
          </cell>
          <cell r="D64">
            <v>0</v>
          </cell>
          <cell r="E64">
            <v>0</v>
          </cell>
          <cell r="F64">
            <v>0</v>
          </cell>
          <cell r="G64">
            <v>0</v>
          </cell>
          <cell r="H64">
            <v>0</v>
          </cell>
          <cell r="I64">
            <v>0</v>
          </cell>
          <cell r="K64">
            <v>0</v>
          </cell>
          <cell r="L64">
            <v>0</v>
          </cell>
          <cell r="N64">
            <v>0</v>
          </cell>
          <cell r="AB64">
            <v>40</v>
          </cell>
          <cell r="AC64" t="str">
            <v>Totals</v>
          </cell>
          <cell r="AD64">
            <v>0</v>
          </cell>
          <cell r="AE64">
            <v>0</v>
          </cell>
          <cell r="AF64">
            <v>0</v>
          </cell>
          <cell r="AG64">
            <v>0</v>
          </cell>
          <cell r="AH64">
            <v>0</v>
          </cell>
          <cell r="AJ64">
            <v>0</v>
          </cell>
          <cell r="AK64">
            <v>0</v>
          </cell>
          <cell r="AL64">
            <v>0</v>
          </cell>
          <cell r="AM64">
            <v>0</v>
          </cell>
          <cell r="AN64">
            <v>0</v>
          </cell>
          <cell r="AP64">
            <v>0</v>
          </cell>
          <cell r="AQ64">
            <v>0</v>
          </cell>
          <cell r="AR64">
            <v>0</v>
          </cell>
          <cell r="AS64">
            <v>0</v>
          </cell>
          <cell r="AT64">
            <v>0</v>
          </cell>
        </row>
        <row r="65">
          <cell r="D65">
            <v>0</v>
          </cell>
          <cell r="E65">
            <v>1</v>
          </cell>
          <cell r="F65">
            <v>1</v>
          </cell>
          <cell r="G65">
            <v>0</v>
          </cell>
          <cell r="H65">
            <v>0</v>
          </cell>
          <cell r="J65">
            <v>0.30000000000000004</v>
          </cell>
          <cell r="K65">
            <v>0.7</v>
          </cell>
          <cell r="L65">
            <v>1</v>
          </cell>
        </row>
        <row r="66">
          <cell r="B66">
            <v>41</v>
          </cell>
          <cell r="G66" t="str">
            <v>Growth Factor (for Non Life Only)</v>
          </cell>
          <cell r="I66" t="str">
            <v xml:space="preserve"> </v>
          </cell>
          <cell r="K66">
            <v>1.5</v>
          </cell>
          <cell r="L66">
            <v>1.5</v>
          </cell>
          <cell r="AK66">
            <v>41</v>
          </cell>
          <cell r="AL66" t="str">
            <v>Growth Factor (for Non Life Only)</v>
          </cell>
          <cell r="AP66">
            <v>1.5</v>
          </cell>
          <cell r="AQ66">
            <v>1.5</v>
          </cell>
          <cell r="AR66">
            <v>1.5</v>
          </cell>
          <cell r="AS66">
            <v>1.5</v>
          </cell>
          <cell r="AT66">
            <v>1.5</v>
          </cell>
        </row>
        <row r="67">
          <cell r="B67">
            <v>42</v>
          </cell>
          <cell r="G67" t="str">
            <v>By Line Diversification Factor</v>
          </cell>
          <cell r="L67">
            <v>1</v>
          </cell>
          <cell r="N67">
            <v>1</v>
          </cell>
          <cell r="AK67">
            <v>42</v>
          </cell>
          <cell r="AL67" t="str">
            <v>By Line Diversification Factor</v>
          </cell>
          <cell r="AP67">
            <v>1</v>
          </cell>
          <cell r="AQ67">
            <v>1</v>
          </cell>
          <cell r="AR67">
            <v>1</v>
          </cell>
          <cell r="AS67">
            <v>1</v>
          </cell>
          <cell r="AT67">
            <v>1</v>
          </cell>
        </row>
        <row r="68">
          <cell r="G68" t="str">
            <v>By Country Diversification Factor</v>
          </cell>
          <cell r="L68">
            <v>1</v>
          </cell>
          <cell r="AL68" t="str">
            <v>By Country Diversification Factor</v>
          </cell>
          <cell r="AP68">
            <v>1</v>
          </cell>
          <cell r="AQ68">
            <v>1</v>
          </cell>
          <cell r="AR68">
            <v>1</v>
          </cell>
          <cell r="AS68">
            <v>1</v>
          </cell>
          <cell r="AT68">
            <v>1</v>
          </cell>
        </row>
        <row r="69">
          <cell r="B69">
            <v>43</v>
          </cell>
          <cell r="G69" t="str">
            <v>Adjusted Premium Capital</v>
          </cell>
          <cell r="L69">
            <v>0</v>
          </cell>
          <cell r="AK69">
            <v>43</v>
          </cell>
          <cell r="AL69" t="str">
            <v>Adjusted Premium Capital</v>
          </cell>
          <cell r="AP69">
            <v>0</v>
          </cell>
          <cell r="AQ69">
            <v>0</v>
          </cell>
          <cell r="AR69">
            <v>0</v>
          </cell>
          <cell r="AS69">
            <v>0</v>
          </cell>
          <cell r="AT69">
            <v>0</v>
          </cell>
        </row>
        <row r="70">
          <cell r="B70">
            <v>44</v>
          </cell>
          <cell r="G70" t="str">
            <v>Analyst's Adjustment ( NON-Life Business)</v>
          </cell>
          <cell r="L70">
            <v>0</v>
          </cell>
          <cell r="AK70">
            <v>44</v>
          </cell>
          <cell r="AL70" t="str">
            <v>Analyst's Adjustment ( NON-Life Business)</v>
          </cell>
          <cell r="AP70">
            <v>0</v>
          </cell>
          <cell r="AQ70">
            <v>0</v>
          </cell>
          <cell r="AR70">
            <v>0</v>
          </cell>
          <cell r="AS70">
            <v>0</v>
          </cell>
          <cell r="AT70">
            <v>0</v>
          </cell>
        </row>
        <row r="71">
          <cell r="B71">
            <v>45</v>
          </cell>
          <cell r="G71" t="str">
            <v>Analyst's Adjustment ( LIFE Business)</v>
          </cell>
          <cell r="L71">
            <v>0</v>
          </cell>
          <cell r="AK71">
            <v>45</v>
          </cell>
          <cell r="AL71" t="str">
            <v>Analyst's Adjustment ( LIFE Business)</v>
          </cell>
          <cell r="AP71">
            <v>0</v>
          </cell>
          <cell r="AQ71">
            <v>0</v>
          </cell>
          <cell r="AR71">
            <v>0</v>
          </cell>
          <cell r="AS71">
            <v>0</v>
          </cell>
          <cell r="AT71">
            <v>0</v>
          </cell>
        </row>
        <row r="72">
          <cell r="B72">
            <v>46</v>
          </cell>
          <cell r="G72" t="str">
            <v>Net Required Capital for Premium Risk (B6)</v>
          </cell>
          <cell r="L72">
            <v>0</v>
          </cell>
          <cell r="AK72">
            <v>46</v>
          </cell>
          <cell r="AL72" t="str">
            <v>Net Required Capital for Premium Risk (B6)</v>
          </cell>
          <cell r="AP72">
            <v>0</v>
          </cell>
          <cell r="AQ72">
            <v>0</v>
          </cell>
          <cell r="AR72">
            <v>0</v>
          </cell>
          <cell r="AS72">
            <v>0</v>
          </cell>
          <cell r="AT72">
            <v>0</v>
          </cell>
        </row>
        <row r="75">
          <cell r="C75" t="str">
            <v>Company Name:</v>
          </cell>
          <cell r="D75" t="str">
            <v>XYZ Sample</v>
          </cell>
          <cell r="H75" t="str">
            <v>Currency:</v>
          </cell>
          <cell r="I75" t="str">
            <v>Euros</v>
          </cell>
          <cell r="M75" t="str">
            <v>Page 15</v>
          </cell>
        </row>
        <row r="76">
          <cell r="C76" t="str">
            <v>AMB Number:</v>
          </cell>
          <cell r="D76" t="str">
            <v>99999</v>
          </cell>
          <cell r="H76" t="str">
            <v>Denomination:</v>
          </cell>
          <cell r="I76" t="str">
            <v>(000)s</v>
          </cell>
        </row>
        <row r="77">
          <cell r="C77" t="str">
            <v>Analyst:</v>
          </cell>
          <cell r="D77" t="str">
            <v xml:space="preserve"> </v>
          </cell>
        </row>
        <row r="78">
          <cell r="C78" t="str">
            <v>profitability = average</v>
          </cell>
          <cell r="G78" t="str">
            <v>NET PREMIUMS WRITTEN RISK</v>
          </cell>
        </row>
        <row r="79">
          <cell r="C79" t="str">
            <v>Pers - Early Hard Mkt</v>
          </cell>
          <cell r="H79">
            <v>40178</v>
          </cell>
        </row>
        <row r="80">
          <cell r="C80" t="str">
            <v>Comm - Late Soft Mkt</v>
          </cell>
        </row>
        <row r="81">
          <cell r="C81" t="str">
            <v>Reins XS Prop - Late Hard Mkt</v>
          </cell>
        </row>
        <row r="82">
          <cell r="C82" t="str">
            <v>Reins XS Casualty - Middle Soft Mkt</v>
          </cell>
        </row>
        <row r="83">
          <cell r="D83" t="str">
            <v>(1)</v>
          </cell>
          <cell r="E83" t="str">
            <v>(2)</v>
          </cell>
          <cell r="F83" t="str">
            <v>(3)</v>
          </cell>
          <cell r="G83" t="str">
            <v>(4)</v>
          </cell>
          <cell r="H83" t="str">
            <v>(5)</v>
          </cell>
          <cell r="I83" t="str">
            <v>(6)</v>
          </cell>
          <cell r="J83" t="str">
            <v>(7)</v>
          </cell>
          <cell r="K83" t="str">
            <v>(8)</v>
          </cell>
          <cell r="L83" t="str">
            <v>(9)</v>
          </cell>
          <cell r="M83" t="str">
            <v>(10)</v>
          </cell>
        </row>
        <row r="85">
          <cell r="E85" t="str">
            <v>&lt;----------------- Net Premiums Written -----------------&gt;</v>
          </cell>
          <cell r="J85" t="str">
            <v>Adjust-</v>
          </cell>
          <cell r="K85" t="str">
            <v>Total</v>
          </cell>
          <cell r="L85" t="str">
            <v>Adjusted</v>
          </cell>
        </row>
        <row r="86">
          <cell r="C86" t="str">
            <v>Property Casualty Business</v>
          </cell>
          <cell r="D86" t="str">
            <v>%</v>
          </cell>
          <cell r="E86" t="str">
            <v>Baseline</v>
          </cell>
          <cell r="F86" t="str">
            <v>Allocated Adjustment</v>
          </cell>
          <cell r="G86" t="str">
            <v>Manual Adjustment</v>
          </cell>
          <cell r="H86" t="str">
            <v>Total</v>
          </cell>
          <cell r="I86" t="str">
            <v>Capital Factor</v>
          </cell>
          <cell r="J86" t="str">
            <v>ment to Factor</v>
          </cell>
          <cell r="K86" t="str">
            <v>Capital Factor</v>
          </cell>
          <cell r="L86" t="str">
            <v>Required Capital</v>
          </cell>
          <cell r="M86" t="str">
            <v>Explanation of Adjustment</v>
          </cell>
        </row>
        <row r="87">
          <cell r="B87">
            <v>1</v>
          </cell>
          <cell r="C87" t="str">
            <v>Personal Property</v>
          </cell>
          <cell r="D87">
            <v>0</v>
          </cell>
          <cell r="E87">
            <v>0</v>
          </cell>
          <cell r="F87">
            <v>0</v>
          </cell>
          <cell r="G87">
            <v>0</v>
          </cell>
          <cell r="H87">
            <v>0</v>
          </cell>
          <cell r="I87">
            <v>0.52851785913376492</v>
          </cell>
          <cell r="J87">
            <v>0</v>
          </cell>
          <cell r="K87">
            <v>0.52851785913376492</v>
          </cell>
          <cell r="L87">
            <v>0</v>
          </cell>
          <cell r="N87">
            <v>0</v>
          </cell>
        </row>
        <row r="88">
          <cell r="B88">
            <v>2</v>
          </cell>
          <cell r="C88" t="str">
            <v>Personal Motor</v>
          </cell>
          <cell r="D88">
            <v>0</v>
          </cell>
          <cell r="E88">
            <v>0</v>
          </cell>
          <cell r="F88">
            <v>0</v>
          </cell>
          <cell r="G88">
            <v>0</v>
          </cell>
          <cell r="H88">
            <v>0</v>
          </cell>
          <cell r="I88">
            <v>0.36295804783885066</v>
          </cell>
          <cell r="J88">
            <v>0</v>
          </cell>
          <cell r="K88">
            <v>0.36295804783885066</v>
          </cell>
          <cell r="L88">
            <v>0</v>
          </cell>
          <cell r="N88">
            <v>0</v>
          </cell>
        </row>
        <row r="89">
          <cell r="B89">
            <v>3</v>
          </cell>
          <cell r="C89" t="str">
            <v>Commercial Motor</v>
          </cell>
          <cell r="D89">
            <v>0</v>
          </cell>
          <cell r="E89">
            <v>0</v>
          </cell>
          <cell r="F89">
            <v>0</v>
          </cell>
          <cell r="G89">
            <v>0</v>
          </cell>
          <cell r="H89">
            <v>0</v>
          </cell>
          <cell r="I89">
            <v>0.42302236520430875</v>
          </cell>
          <cell r="J89">
            <v>0</v>
          </cell>
          <cell r="K89">
            <v>0.42302236520430875</v>
          </cell>
          <cell r="L89">
            <v>0</v>
          </cell>
          <cell r="N89">
            <v>0</v>
          </cell>
        </row>
        <row r="90">
          <cell r="B90">
            <v>4</v>
          </cell>
          <cell r="C90" t="str">
            <v>Occupational Accident</v>
          </cell>
          <cell r="D90">
            <v>0</v>
          </cell>
          <cell r="E90">
            <v>0</v>
          </cell>
          <cell r="F90">
            <v>0</v>
          </cell>
          <cell r="G90">
            <v>0</v>
          </cell>
          <cell r="H90">
            <v>0</v>
          </cell>
          <cell r="I90">
            <v>0.42979072304757771</v>
          </cell>
          <cell r="J90">
            <v>0</v>
          </cell>
          <cell r="K90">
            <v>0.42979072304757771</v>
          </cell>
          <cell r="L90">
            <v>0</v>
          </cell>
          <cell r="N90">
            <v>0</v>
          </cell>
        </row>
        <row r="91">
          <cell r="B91">
            <v>5</v>
          </cell>
          <cell r="C91" t="str">
            <v>Comm'l Multi Peril</v>
          </cell>
          <cell r="D91">
            <v>0</v>
          </cell>
          <cell r="E91">
            <v>0</v>
          </cell>
          <cell r="F91">
            <v>0</v>
          </cell>
          <cell r="G91">
            <v>0</v>
          </cell>
          <cell r="H91">
            <v>0</v>
          </cell>
          <cell r="I91">
            <v>0.42979072304757771</v>
          </cell>
          <cell r="J91">
            <v>0</v>
          </cell>
          <cell r="K91">
            <v>0.42979072304757771</v>
          </cell>
          <cell r="L91">
            <v>0</v>
          </cell>
          <cell r="N91">
            <v>0</v>
          </cell>
        </row>
        <row r="92">
          <cell r="B92">
            <v>6</v>
          </cell>
          <cell r="C92" t="str">
            <v>Med Mal (Occ)</v>
          </cell>
          <cell r="D92">
            <v>0</v>
          </cell>
          <cell r="E92">
            <v>0</v>
          </cell>
          <cell r="F92">
            <v>0</v>
          </cell>
          <cell r="G92">
            <v>0</v>
          </cell>
          <cell r="H92">
            <v>0</v>
          </cell>
          <cell r="I92">
            <v>0.44399868083427452</v>
          </cell>
          <cell r="J92">
            <v>0</v>
          </cell>
          <cell r="K92">
            <v>0.44399868083427452</v>
          </cell>
          <cell r="L92">
            <v>0</v>
          </cell>
          <cell r="N92">
            <v>0</v>
          </cell>
        </row>
        <row r="93">
          <cell r="B93">
            <v>7</v>
          </cell>
          <cell r="C93" t="str">
            <v>Med Mal (C/M)</v>
          </cell>
          <cell r="D93">
            <v>0</v>
          </cell>
          <cell r="E93">
            <v>0</v>
          </cell>
          <cell r="F93">
            <v>0</v>
          </cell>
          <cell r="G93">
            <v>0</v>
          </cell>
          <cell r="H93">
            <v>0</v>
          </cell>
          <cell r="I93">
            <v>0.38836511118757022</v>
          </cell>
          <cell r="J93">
            <v>0</v>
          </cell>
          <cell r="K93">
            <v>0.38836511118757022</v>
          </cell>
          <cell r="L93">
            <v>0</v>
          </cell>
          <cell r="N93">
            <v>0</v>
          </cell>
        </row>
        <row r="94">
          <cell r="B94">
            <v>8</v>
          </cell>
          <cell r="C94" t="str">
            <v>Special Liab (Ocean, Air, B&amp;M)</v>
          </cell>
          <cell r="D94">
            <v>0</v>
          </cell>
          <cell r="E94">
            <v>0</v>
          </cell>
          <cell r="F94">
            <v>0</v>
          </cell>
          <cell r="G94">
            <v>0</v>
          </cell>
          <cell r="H94">
            <v>0</v>
          </cell>
          <cell r="I94">
            <v>0.43856196229344663</v>
          </cell>
          <cell r="J94">
            <v>0</v>
          </cell>
          <cell r="K94">
            <v>0.43856196229344663</v>
          </cell>
          <cell r="L94">
            <v>0</v>
          </cell>
          <cell r="N94">
            <v>0</v>
          </cell>
        </row>
        <row r="95">
          <cell r="B95">
            <v>9</v>
          </cell>
          <cell r="C95" t="str">
            <v>Other Liab (Occ)</v>
          </cell>
          <cell r="D95">
            <v>0</v>
          </cell>
          <cell r="E95">
            <v>0</v>
          </cell>
          <cell r="F95">
            <v>0</v>
          </cell>
          <cell r="G95">
            <v>0</v>
          </cell>
          <cell r="H95">
            <v>0</v>
          </cell>
          <cell r="I95">
            <v>0.47333780071319131</v>
          </cell>
          <cell r="J95">
            <v>0</v>
          </cell>
          <cell r="K95">
            <v>0.47333780071319131</v>
          </cell>
          <cell r="L95">
            <v>0</v>
          </cell>
          <cell r="N95">
            <v>0</v>
          </cell>
        </row>
        <row r="96">
          <cell r="B96">
            <v>10</v>
          </cell>
          <cell r="C96" t="str">
            <v>Other Liab (C/M)</v>
          </cell>
          <cell r="D96">
            <v>0</v>
          </cell>
          <cell r="E96">
            <v>0</v>
          </cell>
          <cell r="F96">
            <v>0</v>
          </cell>
          <cell r="G96">
            <v>0</v>
          </cell>
          <cell r="H96">
            <v>0</v>
          </cell>
          <cell r="I96">
            <v>0.40242577064379942</v>
          </cell>
          <cell r="J96">
            <v>0</v>
          </cell>
          <cell r="K96">
            <v>0.40242577064379942</v>
          </cell>
          <cell r="L96">
            <v>0</v>
          </cell>
          <cell r="N96">
            <v>0</v>
          </cell>
        </row>
        <row r="97">
          <cell r="B97">
            <v>11</v>
          </cell>
          <cell r="C97" t="str">
            <v>Prod Liab (Occ)</v>
          </cell>
          <cell r="D97">
            <v>0</v>
          </cell>
          <cell r="E97">
            <v>0</v>
          </cell>
          <cell r="F97">
            <v>0</v>
          </cell>
          <cell r="G97">
            <v>0</v>
          </cell>
          <cell r="H97">
            <v>0</v>
          </cell>
          <cell r="I97">
            <v>0.45336574161136883</v>
          </cell>
          <cell r="J97">
            <v>0</v>
          </cell>
          <cell r="K97">
            <v>0.45336574161136883</v>
          </cell>
          <cell r="L97">
            <v>0</v>
          </cell>
          <cell r="N97">
            <v>0</v>
          </cell>
        </row>
        <row r="98">
          <cell r="B98">
            <v>12</v>
          </cell>
          <cell r="C98" t="str">
            <v>Prod Liab (C/M)</v>
          </cell>
          <cell r="D98">
            <v>0</v>
          </cell>
          <cell r="E98">
            <v>0</v>
          </cell>
          <cell r="F98">
            <v>0</v>
          </cell>
          <cell r="G98">
            <v>0</v>
          </cell>
          <cell r="H98">
            <v>0</v>
          </cell>
          <cell r="I98">
            <v>0.38511713534729186</v>
          </cell>
          <cell r="J98">
            <v>0</v>
          </cell>
          <cell r="K98">
            <v>0.38511713534729186</v>
          </cell>
          <cell r="L98">
            <v>0</v>
          </cell>
          <cell r="N98">
            <v>0</v>
          </cell>
        </row>
        <row r="99">
          <cell r="B99">
            <v>13</v>
          </cell>
          <cell r="C99" t="str">
            <v>Commercial Property</v>
          </cell>
          <cell r="D99">
            <v>0</v>
          </cell>
          <cell r="E99">
            <v>0</v>
          </cell>
          <cell r="F99">
            <v>0</v>
          </cell>
          <cell r="G99">
            <v>0</v>
          </cell>
          <cell r="H99">
            <v>0</v>
          </cell>
          <cell r="I99">
            <v>0.51165562267568776</v>
          </cell>
          <cell r="J99">
            <v>0</v>
          </cell>
          <cell r="K99">
            <v>0.51165562267568776</v>
          </cell>
          <cell r="L99">
            <v>0</v>
          </cell>
          <cell r="N99">
            <v>0</v>
          </cell>
        </row>
        <row r="100">
          <cell r="B100">
            <v>14</v>
          </cell>
          <cell r="C100" t="str">
            <v>Motor Phys Damage</v>
          </cell>
          <cell r="D100">
            <v>0</v>
          </cell>
          <cell r="E100">
            <v>0</v>
          </cell>
          <cell r="F100">
            <v>0</v>
          </cell>
          <cell r="G100">
            <v>0</v>
          </cell>
          <cell r="H100">
            <v>0</v>
          </cell>
          <cell r="I100">
            <v>0.34644345666218301</v>
          </cell>
          <cell r="J100">
            <v>0</v>
          </cell>
          <cell r="K100">
            <v>0.34644345666218301</v>
          </cell>
          <cell r="L100">
            <v>0</v>
          </cell>
          <cell r="N100">
            <v>0</v>
          </cell>
        </row>
        <row r="101">
          <cell r="B101">
            <v>15</v>
          </cell>
          <cell r="C101" t="str">
            <v>Fid &amp; Sur /Fin. Guar</v>
          </cell>
          <cell r="D101">
            <v>0</v>
          </cell>
          <cell r="E101">
            <v>0</v>
          </cell>
          <cell r="F101">
            <v>0</v>
          </cell>
          <cell r="G101">
            <v>0</v>
          </cell>
          <cell r="H101">
            <v>0</v>
          </cell>
          <cell r="I101">
            <v>0.35815893587298142</v>
          </cell>
          <cell r="J101">
            <v>0</v>
          </cell>
          <cell r="K101">
            <v>0.35815893587298142</v>
          </cell>
          <cell r="L101">
            <v>0</v>
          </cell>
          <cell r="N101">
            <v>0</v>
          </cell>
        </row>
        <row r="102">
          <cell r="B102">
            <v>16</v>
          </cell>
          <cell r="C102" t="str">
            <v>X/S Property</v>
          </cell>
          <cell r="D102">
            <v>0</v>
          </cell>
          <cell r="E102">
            <v>0</v>
          </cell>
          <cell r="F102">
            <v>0</v>
          </cell>
          <cell r="G102">
            <v>0</v>
          </cell>
          <cell r="H102">
            <v>0</v>
          </cell>
          <cell r="I102">
            <v>0.52663029535114447</v>
          </cell>
          <cell r="J102">
            <v>0</v>
          </cell>
          <cell r="K102">
            <v>0.52663029535114447</v>
          </cell>
          <cell r="L102">
            <v>0</v>
          </cell>
          <cell r="N102">
            <v>0</v>
          </cell>
        </row>
        <row r="103">
          <cell r="B103">
            <v>17</v>
          </cell>
          <cell r="C103" t="str">
            <v>X/S Casualty</v>
          </cell>
          <cell r="D103">
            <v>0</v>
          </cell>
          <cell r="E103">
            <v>0</v>
          </cell>
          <cell r="F103">
            <v>0</v>
          </cell>
          <cell r="G103">
            <v>0</v>
          </cell>
          <cell r="H103">
            <v>0</v>
          </cell>
          <cell r="I103">
            <v>0.49243635144290215</v>
          </cell>
          <cell r="J103">
            <v>0</v>
          </cell>
          <cell r="K103">
            <v>0.49243635144290215</v>
          </cell>
          <cell r="L103">
            <v>0</v>
          </cell>
          <cell r="N103">
            <v>0</v>
          </cell>
        </row>
        <row r="104">
          <cell r="B104">
            <v>18</v>
          </cell>
          <cell r="C104" t="str">
            <v>Other P/C</v>
          </cell>
          <cell r="D104">
            <v>0</v>
          </cell>
          <cell r="E104">
            <v>0</v>
          </cell>
          <cell r="F104">
            <v>0</v>
          </cell>
          <cell r="G104">
            <v>0</v>
          </cell>
          <cell r="H104">
            <v>0</v>
          </cell>
          <cell r="I104">
            <v>0.42979072304757771</v>
          </cell>
          <cell r="J104">
            <v>0</v>
          </cell>
          <cell r="K104">
            <v>0.42979072304757771</v>
          </cell>
          <cell r="L104">
            <v>0</v>
          </cell>
          <cell r="N104">
            <v>0</v>
          </cell>
        </row>
        <row r="105">
          <cell r="B105">
            <v>19</v>
          </cell>
          <cell r="C105" t="str">
            <v>Other P/C</v>
          </cell>
          <cell r="D105">
            <v>0</v>
          </cell>
          <cell r="E105">
            <v>0</v>
          </cell>
          <cell r="F105">
            <v>0</v>
          </cell>
          <cell r="G105">
            <v>0</v>
          </cell>
          <cell r="H105">
            <v>0</v>
          </cell>
          <cell r="I105">
            <v>0.42979072304757771</v>
          </cell>
          <cell r="J105">
            <v>0</v>
          </cell>
          <cell r="K105">
            <v>0.42979072304757771</v>
          </cell>
          <cell r="L105">
            <v>0</v>
          </cell>
          <cell r="N105">
            <v>0</v>
          </cell>
        </row>
        <row r="106">
          <cell r="B106">
            <v>20</v>
          </cell>
          <cell r="C106" t="str">
            <v>Sub-Total</v>
          </cell>
          <cell r="D106">
            <v>0</v>
          </cell>
          <cell r="E106">
            <v>0</v>
          </cell>
          <cell r="F106">
            <v>0</v>
          </cell>
          <cell r="G106">
            <v>0</v>
          </cell>
          <cell r="H106">
            <v>0</v>
          </cell>
          <cell r="I106">
            <v>0</v>
          </cell>
          <cell r="K106">
            <v>0</v>
          </cell>
          <cell r="L106">
            <v>0</v>
          </cell>
        </row>
        <row r="108">
          <cell r="D108" t="str">
            <v>(1)</v>
          </cell>
          <cell r="E108" t="str">
            <v>(2)</v>
          </cell>
          <cell r="F108" t="str">
            <v>(3)</v>
          </cell>
          <cell r="G108" t="str">
            <v>(4)</v>
          </cell>
          <cell r="H108" t="str">
            <v>(5)</v>
          </cell>
          <cell r="I108" t="str">
            <v>(6)</v>
          </cell>
          <cell r="J108" t="str">
            <v>(7)</v>
          </cell>
          <cell r="K108" t="str">
            <v>(8)</v>
          </cell>
          <cell r="L108" t="str">
            <v>(9)</v>
          </cell>
          <cell r="M108" t="str">
            <v>(10)</v>
          </cell>
        </row>
        <row r="110">
          <cell r="E110" t="str">
            <v>&lt;----------------- Net Premiums Written -----------------&gt;</v>
          </cell>
          <cell r="J110" t="str">
            <v>Adjust-</v>
          </cell>
          <cell r="K110" t="str">
            <v>Total</v>
          </cell>
          <cell r="L110" t="str">
            <v>Adjusted</v>
          </cell>
        </row>
        <row r="111">
          <cell r="C111" t="str">
            <v>Health Business</v>
          </cell>
          <cell r="D111" t="str">
            <v>%</v>
          </cell>
          <cell r="E111" t="str">
            <v>Baseline</v>
          </cell>
          <cell r="F111" t="str">
            <v>Allocated Adjustment</v>
          </cell>
          <cell r="G111" t="str">
            <v>Manual Adjustment</v>
          </cell>
          <cell r="H111" t="str">
            <v>Total</v>
          </cell>
          <cell r="I111" t="str">
            <v>Capital Factor</v>
          </cell>
          <cell r="J111" t="str">
            <v>ment to Factor</v>
          </cell>
          <cell r="K111" t="str">
            <v>Capital Factor</v>
          </cell>
          <cell r="L111" t="str">
            <v>Required Capital</v>
          </cell>
          <cell r="M111" t="str">
            <v>Explanation of Adjustment</v>
          </cell>
        </row>
        <row r="112">
          <cell r="B112">
            <v>21</v>
          </cell>
          <cell r="C112" t="str">
            <v>Medical</v>
          </cell>
          <cell r="D112">
            <v>0</v>
          </cell>
          <cell r="E112">
            <v>0</v>
          </cell>
          <cell r="F112">
            <v>0</v>
          </cell>
          <cell r="G112">
            <v>0</v>
          </cell>
          <cell r="H112">
            <v>0</v>
          </cell>
          <cell r="I112">
            <v>0.25</v>
          </cell>
          <cell r="J112">
            <v>0</v>
          </cell>
          <cell r="K112">
            <v>0.25</v>
          </cell>
          <cell r="L112">
            <v>0</v>
          </cell>
          <cell r="N112">
            <v>0</v>
          </cell>
        </row>
        <row r="113">
          <cell r="B113">
            <v>22</v>
          </cell>
          <cell r="C113" t="str">
            <v>Disability and Long Term Care</v>
          </cell>
          <cell r="D113">
            <v>0</v>
          </cell>
          <cell r="E113">
            <v>0</v>
          </cell>
          <cell r="F113">
            <v>0</v>
          </cell>
          <cell r="G113">
            <v>0</v>
          </cell>
          <cell r="H113">
            <v>0</v>
          </cell>
          <cell r="I113">
            <v>0.45</v>
          </cell>
          <cell r="J113">
            <v>0</v>
          </cell>
          <cell r="K113">
            <v>0.45</v>
          </cell>
          <cell r="L113">
            <v>0</v>
          </cell>
          <cell r="N113">
            <v>0</v>
          </cell>
        </row>
        <row r="114">
          <cell r="B114">
            <v>23</v>
          </cell>
          <cell r="C114" t="str">
            <v>Critical Illness - Guaranteed</v>
          </cell>
          <cell r="D114">
            <v>0</v>
          </cell>
          <cell r="E114">
            <v>0</v>
          </cell>
          <cell r="F114">
            <v>0</v>
          </cell>
          <cell r="G114">
            <v>0</v>
          </cell>
          <cell r="H114">
            <v>0</v>
          </cell>
          <cell r="I114">
            <v>0.12</v>
          </cell>
          <cell r="J114">
            <v>0</v>
          </cell>
          <cell r="K114">
            <v>0.12</v>
          </cell>
          <cell r="L114">
            <v>0</v>
          </cell>
          <cell r="N114">
            <v>0</v>
          </cell>
        </row>
        <row r="115">
          <cell r="B115">
            <v>24</v>
          </cell>
          <cell r="C115" t="str">
            <v>Critical Illness - NonGuarant'd</v>
          </cell>
          <cell r="D115">
            <v>0</v>
          </cell>
          <cell r="E115">
            <v>0</v>
          </cell>
          <cell r="F115">
            <v>0</v>
          </cell>
          <cell r="G115">
            <v>0</v>
          </cell>
          <cell r="H115">
            <v>0</v>
          </cell>
          <cell r="I115">
            <v>0.12</v>
          </cell>
          <cell r="J115">
            <v>0</v>
          </cell>
          <cell r="K115">
            <v>0.12</v>
          </cell>
          <cell r="L115">
            <v>0</v>
          </cell>
          <cell r="N115">
            <v>0</v>
          </cell>
        </row>
        <row r="116">
          <cell r="B116">
            <v>25</v>
          </cell>
          <cell r="C116" t="str">
            <v>Health Reinsurance</v>
          </cell>
          <cell r="D116">
            <v>0</v>
          </cell>
          <cell r="E116">
            <v>0</v>
          </cell>
          <cell r="F116">
            <v>0</v>
          </cell>
          <cell r="G116">
            <v>0</v>
          </cell>
          <cell r="H116">
            <v>0</v>
          </cell>
          <cell r="I116">
            <v>0.49243635144290215</v>
          </cell>
          <cell r="J116">
            <v>0</v>
          </cell>
          <cell r="K116">
            <v>0.49243635144290215</v>
          </cell>
          <cell r="L116">
            <v>0</v>
          </cell>
          <cell r="N116">
            <v>0</v>
          </cell>
        </row>
        <row r="117">
          <cell r="B117">
            <v>26</v>
          </cell>
          <cell r="C117" t="str">
            <v>Other Health</v>
          </cell>
          <cell r="D117">
            <v>0</v>
          </cell>
          <cell r="E117">
            <v>0</v>
          </cell>
          <cell r="F117">
            <v>0</v>
          </cell>
          <cell r="G117">
            <v>0</v>
          </cell>
          <cell r="H117">
            <v>0</v>
          </cell>
          <cell r="I117">
            <v>0.40830118689519879</v>
          </cell>
          <cell r="J117">
            <v>0</v>
          </cell>
          <cell r="K117">
            <v>0.40830118689519879</v>
          </cell>
          <cell r="L117">
            <v>0</v>
          </cell>
          <cell r="N117">
            <v>0</v>
          </cell>
        </row>
        <row r="118">
          <cell r="B118">
            <v>27</v>
          </cell>
          <cell r="C118" t="str">
            <v>Other Health</v>
          </cell>
          <cell r="D118">
            <v>0</v>
          </cell>
          <cell r="E118">
            <v>0</v>
          </cell>
          <cell r="F118">
            <v>0</v>
          </cell>
          <cell r="G118">
            <v>0</v>
          </cell>
          <cell r="H118">
            <v>0</v>
          </cell>
          <cell r="I118">
            <v>0.40830118689519879</v>
          </cell>
          <cell r="J118">
            <v>0</v>
          </cell>
          <cell r="K118">
            <v>0.40830118689519879</v>
          </cell>
          <cell r="L118">
            <v>0</v>
          </cell>
          <cell r="N118">
            <v>0</v>
          </cell>
        </row>
        <row r="119">
          <cell r="B119">
            <v>28</v>
          </cell>
          <cell r="C119" t="str">
            <v>Sub-Total</v>
          </cell>
          <cell r="D119">
            <v>0</v>
          </cell>
          <cell r="E119">
            <v>0</v>
          </cell>
          <cell r="F119">
            <v>0</v>
          </cell>
          <cell r="G119">
            <v>0</v>
          </cell>
          <cell r="H119">
            <v>0</v>
          </cell>
          <cell r="I119">
            <v>0</v>
          </cell>
          <cell r="K119">
            <v>0</v>
          </cell>
          <cell r="L119">
            <v>0</v>
          </cell>
        </row>
        <row r="121">
          <cell r="D121" t="str">
            <v>(1)</v>
          </cell>
          <cell r="E121" t="str">
            <v>(2)</v>
          </cell>
          <cell r="F121" t="str">
            <v>(3)</v>
          </cell>
          <cell r="G121" t="str">
            <v>(4)</v>
          </cell>
          <cell r="H121" t="str">
            <v>(5)</v>
          </cell>
          <cell r="I121" t="str">
            <v>(6)</v>
          </cell>
          <cell r="J121" t="str">
            <v>(7)</v>
          </cell>
          <cell r="K121" t="str">
            <v>(8)</v>
          </cell>
          <cell r="L121" t="str">
            <v>(9)</v>
          </cell>
          <cell r="M121" t="str">
            <v>(10)</v>
          </cell>
        </row>
        <row r="123">
          <cell r="E123" t="str">
            <v>&lt;----------------- Net Premiums Written -----------------&gt;</v>
          </cell>
          <cell r="J123" t="str">
            <v>Adjust-</v>
          </cell>
          <cell r="K123" t="str">
            <v>Total</v>
          </cell>
          <cell r="L123" t="str">
            <v>Adjusted</v>
          </cell>
        </row>
        <row r="124">
          <cell r="C124" t="str">
            <v>Life Business (New business only)</v>
          </cell>
          <cell r="D124" t="str">
            <v>%</v>
          </cell>
          <cell r="E124" t="str">
            <v>Baseline</v>
          </cell>
          <cell r="F124" t="str">
            <v>Allocated Adjustment</v>
          </cell>
          <cell r="G124" t="str">
            <v>Manual Adjustment</v>
          </cell>
          <cell r="H124" t="str">
            <v>Total</v>
          </cell>
          <cell r="I124" t="str">
            <v>Capital Factor</v>
          </cell>
          <cell r="J124" t="str">
            <v>ment to Factor</v>
          </cell>
          <cell r="K124" t="str">
            <v>Capital Factor</v>
          </cell>
          <cell r="L124" t="str">
            <v>Required Capital</v>
          </cell>
          <cell r="M124" t="str">
            <v>Explanation of Adjustment</v>
          </cell>
        </row>
        <row r="125">
          <cell r="B125">
            <v>29</v>
          </cell>
          <cell r="C125" t="str">
            <v xml:space="preserve">Life - Investment Products (Unit Linked &amp; Partic) </v>
          </cell>
          <cell r="D125">
            <v>0</v>
          </cell>
          <cell r="E125">
            <v>0</v>
          </cell>
          <cell r="F125">
            <v>0</v>
          </cell>
          <cell r="G125">
            <v>0</v>
          </cell>
          <cell r="H125">
            <v>0</v>
          </cell>
          <cell r="I125">
            <v>0.02</v>
          </cell>
          <cell r="J125">
            <v>0</v>
          </cell>
          <cell r="K125">
            <v>0.02</v>
          </cell>
          <cell r="L125">
            <v>0</v>
          </cell>
        </row>
        <row r="126">
          <cell r="B126">
            <v>30</v>
          </cell>
          <cell r="C126" t="str">
            <v xml:space="preserve">Life - Protection Products (Individ &amp; Group) </v>
          </cell>
          <cell r="D126">
            <v>0</v>
          </cell>
          <cell r="E126">
            <v>0</v>
          </cell>
          <cell r="F126">
            <v>0</v>
          </cell>
          <cell r="G126">
            <v>0</v>
          </cell>
          <cell r="H126">
            <v>0</v>
          </cell>
          <cell r="I126">
            <v>0.02</v>
          </cell>
          <cell r="J126">
            <v>0</v>
          </cell>
          <cell r="K126">
            <v>0.02</v>
          </cell>
          <cell r="L126">
            <v>0</v>
          </cell>
        </row>
        <row r="127">
          <cell r="B127">
            <v>31</v>
          </cell>
          <cell r="C127" t="str">
            <v xml:space="preserve">Life Reinsurance </v>
          </cell>
          <cell r="D127">
            <v>0</v>
          </cell>
          <cell r="E127">
            <v>0</v>
          </cell>
          <cell r="F127">
            <v>0</v>
          </cell>
          <cell r="G127">
            <v>0</v>
          </cell>
          <cell r="H127">
            <v>0</v>
          </cell>
          <cell r="I127">
            <v>0.02</v>
          </cell>
          <cell r="J127">
            <v>0</v>
          </cell>
          <cell r="K127">
            <v>0.02</v>
          </cell>
          <cell r="L127">
            <v>0</v>
          </cell>
        </row>
        <row r="128">
          <cell r="B128">
            <v>32</v>
          </cell>
          <cell r="C128" t="str">
            <v xml:space="preserve">Annuities - Immediate </v>
          </cell>
          <cell r="D128">
            <v>0</v>
          </cell>
          <cell r="E128">
            <v>0</v>
          </cell>
          <cell r="F128">
            <v>0</v>
          </cell>
          <cell r="G128">
            <v>0</v>
          </cell>
          <cell r="H128">
            <v>0</v>
          </cell>
          <cell r="I128">
            <v>0.02</v>
          </cell>
          <cell r="J128">
            <v>0</v>
          </cell>
          <cell r="K128">
            <v>0.02</v>
          </cell>
          <cell r="L128">
            <v>0</v>
          </cell>
        </row>
        <row r="129">
          <cell r="B129">
            <v>33</v>
          </cell>
          <cell r="C129" t="str">
            <v xml:space="preserve">Annuities - Deferred </v>
          </cell>
          <cell r="D129">
            <v>0</v>
          </cell>
          <cell r="E129">
            <v>0</v>
          </cell>
          <cell r="F129">
            <v>0</v>
          </cell>
          <cell r="G129">
            <v>0</v>
          </cell>
          <cell r="H129">
            <v>0</v>
          </cell>
          <cell r="I129">
            <v>0.02</v>
          </cell>
          <cell r="J129">
            <v>0</v>
          </cell>
          <cell r="K129">
            <v>0.02</v>
          </cell>
          <cell r="L129">
            <v>0</v>
          </cell>
        </row>
        <row r="130">
          <cell r="B130">
            <v>34</v>
          </cell>
          <cell r="C130" t="str">
            <v xml:space="preserve">Pension Plans </v>
          </cell>
          <cell r="D130">
            <v>0</v>
          </cell>
          <cell r="E130">
            <v>0</v>
          </cell>
          <cell r="F130">
            <v>0</v>
          </cell>
          <cell r="G130">
            <v>0</v>
          </cell>
          <cell r="H130">
            <v>0</v>
          </cell>
          <cell r="I130">
            <v>0.02</v>
          </cell>
          <cell r="J130">
            <v>0</v>
          </cell>
          <cell r="K130">
            <v>0.02</v>
          </cell>
          <cell r="L130">
            <v>0</v>
          </cell>
        </row>
        <row r="131">
          <cell r="B131">
            <v>35</v>
          </cell>
          <cell r="C131" t="str">
            <v xml:space="preserve">DHI </v>
          </cell>
          <cell r="D131">
            <v>0</v>
          </cell>
          <cell r="E131">
            <v>0</v>
          </cell>
          <cell r="F131">
            <v>0</v>
          </cell>
          <cell r="G131">
            <v>0</v>
          </cell>
          <cell r="H131">
            <v>0</v>
          </cell>
          <cell r="I131">
            <v>0.02</v>
          </cell>
          <cell r="J131">
            <v>0</v>
          </cell>
          <cell r="K131">
            <v>0.02</v>
          </cell>
          <cell r="L131">
            <v>0</v>
          </cell>
        </row>
        <row r="132">
          <cell r="B132">
            <v>36</v>
          </cell>
          <cell r="C132" t="str">
            <v xml:space="preserve">German HealthCare </v>
          </cell>
          <cell r="D132">
            <v>0</v>
          </cell>
          <cell r="E132">
            <v>0</v>
          </cell>
          <cell r="F132">
            <v>0</v>
          </cell>
          <cell r="G132">
            <v>0</v>
          </cell>
          <cell r="H132">
            <v>0</v>
          </cell>
          <cell r="I132">
            <v>0.02</v>
          </cell>
          <cell r="J132">
            <v>0</v>
          </cell>
          <cell r="K132">
            <v>0.02</v>
          </cell>
          <cell r="L132">
            <v>0</v>
          </cell>
        </row>
        <row r="133">
          <cell r="B133">
            <v>37</v>
          </cell>
          <cell r="C133" t="str">
            <v xml:space="preserve">Other Life or Annuity </v>
          </cell>
          <cell r="D133">
            <v>0</v>
          </cell>
          <cell r="E133">
            <v>0</v>
          </cell>
          <cell r="F133">
            <v>0</v>
          </cell>
          <cell r="G133">
            <v>0</v>
          </cell>
          <cell r="H133">
            <v>0</v>
          </cell>
          <cell r="I133">
            <v>0.02</v>
          </cell>
          <cell r="J133">
            <v>0</v>
          </cell>
          <cell r="K133">
            <v>0.02</v>
          </cell>
          <cell r="L133">
            <v>0</v>
          </cell>
        </row>
        <row r="134">
          <cell r="B134">
            <v>38</v>
          </cell>
          <cell r="C134" t="str">
            <v xml:space="preserve">Other Life or Annuity </v>
          </cell>
          <cell r="D134">
            <v>0</v>
          </cell>
          <cell r="E134">
            <v>0</v>
          </cell>
          <cell r="F134">
            <v>0</v>
          </cell>
          <cell r="G134">
            <v>0</v>
          </cell>
          <cell r="H134">
            <v>0</v>
          </cell>
          <cell r="I134">
            <v>0.02</v>
          </cell>
          <cell r="J134">
            <v>0</v>
          </cell>
          <cell r="K134">
            <v>0.02</v>
          </cell>
          <cell r="L134">
            <v>0</v>
          </cell>
        </row>
        <row r="135">
          <cell r="B135">
            <v>39</v>
          </cell>
          <cell r="C135" t="str">
            <v>Sub-Total</v>
          </cell>
          <cell r="D135">
            <v>0</v>
          </cell>
          <cell r="E135">
            <v>0</v>
          </cell>
          <cell r="F135">
            <v>0</v>
          </cell>
          <cell r="G135">
            <v>0</v>
          </cell>
          <cell r="H135">
            <v>0</v>
          </cell>
          <cell r="I135">
            <v>0</v>
          </cell>
          <cell r="K135">
            <v>0</v>
          </cell>
          <cell r="L135">
            <v>0</v>
          </cell>
        </row>
        <row r="137">
          <cell r="B137">
            <v>40</v>
          </cell>
          <cell r="C137" t="str">
            <v>Totals</v>
          </cell>
          <cell r="D137">
            <v>0</v>
          </cell>
          <cell r="E137">
            <v>0</v>
          </cell>
          <cell r="F137">
            <v>0</v>
          </cell>
          <cell r="G137">
            <v>0</v>
          </cell>
          <cell r="H137">
            <v>0</v>
          </cell>
          <cell r="I137">
            <v>0</v>
          </cell>
          <cell r="K137">
            <v>0</v>
          </cell>
          <cell r="L137">
            <v>0</v>
          </cell>
          <cell r="N137">
            <v>0</v>
          </cell>
        </row>
        <row r="138">
          <cell r="D138">
            <v>0</v>
          </cell>
          <cell r="E138">
            <v>1</v>
          </cell>
          <cell r="F138">
            <v>1</v>
          </cell>
          <cell r="G138">
            <v>0</v>
          </cell>
          <cell r="H138">
            <v>0</v>
          </cell>
          <cell r="J138">
            <v>0.30000000000000004</v>
          </cell>
          <cell r="K138">
            <v>0.7</v>
          </cell>
          <cell r="L138">
            <v>1</v>
          </cell>
        </row>
        <row r="139">
          <cell r="B139">
            <v>41</v>
          </cell>
          <cell r="G139" t="str">
            <v>Growth Factor (for Non Life Only)</v>
          </cell>
          <cell r="I139" t="str">
            <v xml:space="preserve"> </v>
          </cell>
          <cell r="K139">
            <v>1.5</v>
          </cell>
          <cell r="L139">
            <v>1.5</v>
          </cell>
        </row>
        <row r="140">
          <cell r="B140">
            <v>42</v>
          </cell>
          <cell r="G140" t="str">
            <v>By Line Diversification Factor</v>
          </cell>
          <cell r="L140">
            <v>1</v>
          </cell>
          <cell r="N140">
            <v>1</v>
          </cell>
        </row>
        <row r="141">
          <cell r="G141" t="str">
            <v>By Country Diversification Factor</v>
          </cell>
          <cell r="L141">
            <v>1</v>
          </cell>
        </row>
        <row r="142">
          <cell r="B142">
            <v>43</v>
          </cell>
          <cell r="G142" t="str">
            <v>Adjusted Premium Capital</v>
          </cell>
          <cell r="L142">
            <v>0</v>
          </cell>
        </row>
        <row r="143">
          <cell r="B143">
            <v>44</v>
          </cell>
          <cell r="G143" t="str">
            <v>Analyst's Adjustment ( NON-Life Business)</v>
          </cell>
          <cell r="L143">
            <v>0</v>
          </cell>
        </row>
        <row r="144">
          <cell r="B144">
            <v>45</v>
          </cell>
          <cell r="G144" t="str">
            <v>Analyst's Adjustment ( LIFE Business)</v>
          </cell>
          <cell r="L144">
            <v>0</v>
          </cell>
        </row>
        <row r="145">
          <cell r="B145">
            <v>46</v>
          </cell>
          <cell r="G145" t="str">
            <v>Net Required Capital for Premium Risk (B6)</v>
          </cell>
          <cell r="L145">
            <v>0</v>
          </cell>
        </row>
        <row r="148">
          <cell r="C148" t="str">
            <v>Company Name:</v>
          </cell>
          <cell r="D148" t="str">
            <v>XYZ Sample</v>
          </cell>
          <cell r="H148" t="str">
            <v>Currency:</v>
          </cell>
          <cell r="I148" t="str">
            <v>Euros</v>
          </cell>
          <cell r="M148" t="str">
            <v>Page 23</v>
          </cell>
        </row>
        <row r="149">
          <cell r="C149" t="str">
            <v>AMB Number:</v>
          </cell>
          <cell r="D149" t="str">
            <v>99999</v>
          </cell>
          <cell r="H149" t="str">
            <v>Denomination:</v>
          </cell>
          <cell r="I149" t="str">
            <v>(000)s</v>
          </cell>
        </row>
        <row r="150">
          <cell r="C150" t="str">
            <v>Analyst:</v>
          </cell>
          <cell r="D150" t="str">
            <v xml:space="preserve"> </v>
          </cell>
        </row>
        <row r="151">
          <cell r="C151" t="str">
            <v>profitability = average</v>
          </cell>
          <cell r="G151" t="str">
            <v>NET PREMIUMS WRITTEN RISK</v>
          </cell>
        </row>
        <row r="152">
          <cell r="C152" t="str">
            <v>Pers - Early Hard Mkt</v>
          </cell>
          <cell r="H152">
            <v>40543</v>
          </cell>
        </row>
        <row r="153">
          <cell r="C153" t="str">
            <v>Comm - Late Soft Mkt</v>
          </cell>
        </row>
        <row r="154">
          <cell r="C154" t="str">
            <v>Reins XS Prop - Late Hard Mkt</v>
          </cell>
        </row>
        <row r="155">
          <cell r="C155" t="str">
            <v>Reins XS Casualty - Late Soft Mkt</v>
          </cell>
        </row>
        <row r="156">
          <cell r="D156" t="str">
            <v>(1)</v>
          </cell>
          <cell r="E156" t="str">
            <v>(2)</v>
          </cell>
          <cell r="F156" t="str">
            <v>(3)</v>
          </cell>
          <cell r="G156" t="str">
            <v>(4)</v>
          </cell>
          <cell r="H156" t="str">
            <v>(5)</v>
          </cell>
          <cell r="I156" t="str">
            <v>(6)</v>
          </cell>
          <cell r="J156" t="str">
            <v>(7)</v>
          </cell>
          <cell r="K156" t="str">
            <v>(8)</v>
          </cell>
          <cell r="L156" t="str">
            <v>(9)</v>
          </cell>
          <cell r="M156" t="str">
            <v>(10)</v>
          </cell>
        </row>
        <row r="158">
          <cell r="E158" t="str">
            <v>&lt;----------------- Net Premiums Written -----------------&gt;</v>
          </cell>
          <cell r="J158" t="str">
            <v>Adjust-</v>
          </cell>
          <cell r="K158" t="str">
            <v>Total</v>
          </cell>
          <cell r="L158" t="str">
            <v>Adjusted</v>
          </cell>
        </row>
        <row r="159">
          <cell r="C159" t="str">
            <v>Property Casualty Business</v>
          </cell>
          <cell r="D159" t="str">
            <v>%</v>
          </cell>
          <cell r="E159" t="str">
            <v>Baseline</v>
          </cell>
          <cell r="F159" t="str">
            <v>Allocated Adjustment</v>
          </cell>
          <cell r="G159" t="str">
            <v>Manual Adjustment</v>
          </cell>
          <cell r="H159" t="str">
            <v>Total</v>
          </cell>
          <cell r="I159" t="str">
            <v>Capital Factor</v>
          </cell>
          <cell r="J159" t="str">
            <v>ment to Factor</v>
          </cell>
          <cell r="K159" t="str">
            <v>Capital Factor</v>
          </cell>
          <cell r="L159" t="str">
            <v>Required Capital</v>
          </cell>
          <cell r="M159" t="str">
            <v>Explanation of Adjustment</v>
          </cell>
        </row>
        <row r="160">
          <cell r="B160">
            <v>1</v>
          </cell>
          <cell r="C160" t="str">
            <v>Personal Property</v>
          </cell>
          <cell r="D160">
            <v>0</v>
          </cell>
          <cell r="E160">
            <v>0</v>
          </cell>
          <cell r="F160">
            <v>0</v>
          </cell>
          <cell r="G160">
            <v>0</v>
          </cell>
          <cell r="H160">
            <v>0</v>
          </cell>
          <cell r="I160">
            <v>0.52851785913376492</v>
          </cell>
          <cell r="J160">
            <v>0</v>
          </cell>
          <cell r="K160">
            <v>0.52851785913376492</v>
          </cell>
          <cell r="L160">
            <v>0</v>
          </cell>
          <cell r="N160">
            <v>0</v>
          </cell>
        </row>
        <row r="161">
          <cell r="B161">
            <v>2</v>
          </cell>
          <cell r="C161" t="str">
            <v>Personal Motor</v>
          </cell>
          <cell r="D161">
            <v>0</v>
          </cell>
          <cell r="E161">
            <v>0</v>
          </cell>
          <cell r="F161">
            <v>0</v>
          </cell>
          <cell r="G161">
            <v>0</v>
          </cell>
          <cell r="H161">
            <v>0</v>
          </cell>
          <cell r="I161">
            <v>0.36295804783885066</v>
          </cell>
          <cell r="J161">
            <v>0</v>
          </cell>
          <cell r="K161">
            <v>0.36295804783885066</v>
          </cell>
          <cell r="L161">
            <v>0</v>
          </cell>
          <cell r="N161">
            <v>0</v>
          </cell>
        </row>
        <row r="162">
          <cell r="B162">
            <v>3</v>
          </cell>
          <cell r="C162" t="str">
            <v>Commercial Motor</v>
          </cell>
          <cell r="D162">
            <v>0</v>
          </cell>
          <cell r="E162">
            <v>0</v>
          </cell>
          <cell r="F162">
            <v>0</v>
          </cell>
          <cell r="G162">
            <v>0</v>
          </cell>
          <cell r="H162">
            <v>0</v>
          </cell>
          <cell r="I162">
            <v>0.42302236520430875</v>
          </cell>
          <cell r="J162">
            <v>0</v>
          </cell>
          <cell r="K162">
            <v>0.42302236520430875</v>
          </cell>
          <cell r="L162">
            <v>0</v>
          </cell>
          <cell r="N162">
            <v>0</v>
          </cell>
        </row>
        <row r="163">
          <cell r="B163">
            <v>4</v>
          </cell>
          <cell r="C163" t="str">
            <v>Occupational Accident</v>
          </cell>
          <cell r="D163">
            <v>0</v>
          </cell>
          <cell r="E163">
            <v>0</v>
          </cell>
          <cell r="F163">
            <v>0</v>
          </cell>
          <cell r="G163">
            <v>0</v>
          </cell>
          <cell r="H163">
            <v>0</v>
          </cell>
          <cell r="I163">
            <v>0.42979072304757771</v>
          </cell>
          <cell r="J163">
            <v>0</v>
          </cell>
          <cell r="K163">
            <v>0.42979072304757771</v>
          </cell>
          <cell r="L163">
            <v>0</v>
          </cell>
          <cell r="N163">
            <v>0</v>
          </cell>
        </row>
        <row r="164">
          <cell r="B164">
            <v>5</v>
          </cell>
          <cell r="C164" t="str">
            <v>Comm'l Multi Peril</v>
          </cell>
          <cell r="D164">
            <v>0</v>
          </cell>
          <cell r="E164">
            <v>0</v>
          </cell>
          <cell r="F164">
            <v>0</v>
          </cell>
          <cell r="G164">
            <v>0</v>
          </cell>
          <cell r="H164">
            <v>0</v>
          </cell>
          <cell r="I164">
            <v>0.42979072304757771</v>
          </cell>
          <cell r="J164">
            <v>0</v>
          </cell>
          <cell r="K164">
            <v>0.42979072304757771</v>
          </cell>
          <cell r="L164">
            <v>0</v>
          </cell>
          <cell r="N164">
            <v>0</v>
          </cell>
        </row>
        <row r="165">
          <cell r="B165">
            <v>6</v>
          </cell>
          <cell r="C165" t="str">
            <v>Med Mal (Occ)</v>
          </cell>
          <cell r="D165">
            <v>0</v>
          </cell>
          <cell r="E165">
            <v>0</v>
          </cell>
          <cell r="F165">
            <v>0</v>
          </cell>
          <cell r="G165">
            <v>0</v>
          </cell>
          <cell r="H165">
            <v>0</v>
          </cell>
          <cell r="I165">
            <v>0.44399868083427452</v>
          </cell>
          <cell r="J165">
            <v>0</v>
          </cell>
          <cell r="K165">
            <v>0.44399868083427452</v>
          </cell>
          <cell r="L165">
            <v>0</v>
          </cell>
          <cell r="N165">
            <v>0</v>
          </cell>
        </row>
        <row r="166">
          <cell r="B166">
            <v>7</v>
          </cell>
          <cell r="C166" t="str">
            <v>Med Mal (C/M)</v>
          </cell>
          <cell r="D166">
            <v>0</v>
          </cell>
          <cell r="E166">
            <v>0</v>
          </cell>
          <cell r="F166">
            <v>0</v>
          </cell>
          <cell r="G166">
            <v>0</v>
          </cell>
          <cell r="H166">
            <v>0</v>
          </cell>
          <cell r="I166">
            <v>0.38836511118757022</v>
          </cell>
          <cell r="J166">
            <v>0</v>
          </cell>
          <cell r="K166">
            <v>0.38836511118757022</v>
          </cell>
          <cell r="L166">
            <v>0</v>
          </cell>
          <cell r="N166">
            <v>0</v>
          </cell>
        </row>
        <row r="167">
          <cell r="B167">
            <v>8</v>
          </cell>
          <cell r="C167" t="str">
            <v>Special Liab (Ocean, Air, B&amp;M)</v>
          </cell>
          <cell r="D167">
            <v>0</v>
          </cell>
          <cell r="E167">
            <v>0</v>
          </cell>
          <cell r="F167">
            <v>0</v>
          </cell>
          <cell r="G167">
            <v>0</v>
          </cell>
          <cell r="H167">
            <v>0</v>
          </cell>
          <cell r="I167">
            <v>0.43856196229344663</v>
          </cell>
          <cell r="J167">
            <v>0</v>
          </cell>
          <cell r="K167">
            <v>0.43856196229344663</v>
          </cell>
          <cell r="L167">
            <v>0</v>
          </cell>
          <cell r="N167">
            <v>0</v>
          </cell>
        </row>
        <row r="168">
          <cell r="B168">
            <v>9</v>
          </cell>
          <cell r="C168" t="str">
            <v>Other Liab (Occ)</v>
          </cell>
          <cell r="D168">
            <v>0</v>
          </cell>
          <cell r="E168">
            <v>0</v>
          </cell>
          <cell r="F168">
            <v>0</v>
          </cell>
          <cell r="G168">
            <v>0</v>
          </cell>
          <cell r="H168">
            <v>0</v>
          </cell>
          <cell r="I168">
            <v>0.47333780071319131</v>
          </cell>
          <cell r="J168">
            <v>0</v>
          </cell>
          <cell r="K168">
            <v>0.47333780071319131</v>
          </cell>
          <cell r="L168">
            <v>0</v>
          </cell>
          <cell r="N168">
            <v>0</v>
          </cell>
        </row>
        <row r="169">
          <cell r="B169">
            <v>10</v>
          </cell>
          <cell r="C169" t="str">
            <v>Other Liab (C/M)</v>
          </cell>
          <cell r="D169">
            <v>0</v>
          </cell>
          <cell r="E169">
            <v>0</v>
          </cell>
          <cell r="F169">
            <v>0</v>
          </cell>
          <cell r="G169">
            <v>0</v>
          </cell>
          <cell r="H169">
            <v>0</v>
          </cell>
          <cell r="I169">
            <v>0.40242577064379942</v>
          </cell>
          <cell r="J169">
            <v>0</v>
          </cell>
          <cell r="K169">
            <v>0.40242577064379942</v>
          </cell>
          <cell r="L169">
            <v>0</v>
          </cell>
          <cell r="N169">
            <v>0</v>
          </cell>
        </row>
        <row r="170">
          <cell r="B170">
            <v>11</v>
          </cell>
          <cell r="C170" t="str">
            <v>Prod Liab (Occ)</v>
          </cell>
          <cell r="D170">
            <v>0</v>
          </cell>
          <cell r="E170">
            <v>0</v>
          </cell>
          <cell r="F170">
            <v>0</v>
          </cell>
          <cell r="G170">
            <v>0</v>
          </cell>
          <cell r="H170">
            <v>0</v>
          </cell>
          <cell r="I170">
            <v>0.45336574161136883</v>
          </cell>
          <cell r="J170">
            <v>0</v>
          </cell>
          <cell r="K170">
            <v>0.45336574161136883</v>
          </cell>
          <cell r="L170">
            <v>0</v>
          </cell>
          <cell r="N170">
            <v>0</v>
          </cell>
        </row>
        <row r="171">
          <cell r="B171">
            <v>12</v>
          </cell>
          <cell r="C171" t="str">
            <v>Prod Liab (C/M)</v>
          </cell>
          <cell r="D171">
            <v>0</v>
          </cell>
          <cell r="E171">
            <v>0</v>
          </cell>
          <cell r="F171">
            <v>0</v>
          </cell>
          <cell r="G171">
            <v>0</v>
          </cell>
          <cell r="H171">
            <v>0</v>
          </cell>
          <cell r="I171">
            <v>0.38511713534729186</v>
          </cell>
          <cell r="J171">
            <v>0</v>
          </cell>
          <cell r="K171">
            <v>0.38511713534729186</v>
          </cell>
          <cell r="L171">
            <v>0</v>
          </cell>
          <cell r="N171">
            <v>0</v>
          </cell>
        </row>
        <row r="172">
          <cell r="B172">
            <v>13</v>
          </cell>
          <cell r="C172" t="str">
            <v>Commercial Property</v>
          </cell>
          <cell r="D172">
            <v>0</v>
          </cell>
          <cell r="E172">
            <v>0</v>
          </cell>
          <cell r="F172">
            <v>0</v>
          </cell>
          <cell r="G172">
            <v>0</v>
          </cell>
          <cell r="H172">
            <v>0</v>
          </cell>
          <cell r="I172">
            <v>0.51165562267568776</v>
          </cell>
          <cell r="J172">
            <v>0</v>
          </cell>
          <cell r="K172">
            <v>0.51165562267568776</v>
          </cell>
          <cell r="L172">
            <v>0</v>
          </cell>
          <cell r="N172">
            <v>0</v>
          </cell>
        </row>
        <row r="173">
          <cell r="B173">
            <v>14</v>
          </cell>
          <cell r="C173" t="str">
            <v>Motor Phys Damage</v>
          </cell>
          <cell r="D173">
            <v>0</v>
          </cell>
          <cell r="E173">
            <v>0</v>
          </cell>
          <cell r="F173">
            <v>0</v>
          </cell>
          <cell r="G173">
            <v>0</v>
          </cell>
          <cell r="H173">
            <v>0</v>
          </cell>
          <cell r="I173">
            <v>0.34644345666218301</v>
          </cell>
          <cell r="J173">
            <v>0</v>
          </cell>
          <cell r="K173">
            <v>0.34644345666218301</v>
          </cell>
          <cell r="L173">
            <v>0</v>
          </cell>
          <cell r="N173">
            <v>0</v>
          </cell>
        </row>
        <row r="174">
          <cell r="B174">
            <v>15</v>
          </cell>
          <cell r="C174" t="str">
            <v>Fid &amp; Sur /Fin. Guar</v>
          </cell>
          <cell r="D174">
            <v>0</v>
          </cell>
          <cell r="E174">
            <v>0</v>
          </cell>
          <cell r="F174">
            <v>0</v>
          </cell>
          <cell r="G174">
            <v>0</v>
          </cell>
          <cell r="H174">
            <v>0</v>
          </cell>
          <cell r="I174">
            <v>0.35815893587298142</v>
          </cell>
          <cell r="J174">
            <v>0</v>
          </cell>
          <cell r="K174">
            <v>0.35815893587298142</v>
          </cell>
          <cell r="L174">
            <v>0</v>
          </cell>
          <cell r="N174">
            <v>0</v>
          </cell>
        </row>
        <row r="175">
          <cell r="B175">
            <v>16</v>
          </cell>
          <cell r="C175" t="str">
            <v>X/S Property</v>
          </cell>
          <cell r="D175">
            <v>0</v>
          </cell>
          <cell r="E175">
            <v>0</v>
          </cell>
          <cell r="F175">
            <v>0</v>
          </cell>
          <cell r="G175">
            <v>0</v>
          </cell>
          <cell r="H175">
            <v>0</v>
          </cell>
          <cell r="I175">
            <v>0.52663029535114447</v>
          </cell>
          <cell r="J175">
            <v>0</v>
          </cell>
          <cell r="K175">
            <v>0.52663029535114447</v>
          </cell>
          <cell r="L175">
            <v>0</v>
          </cell>
          <cell r="N175">
            <v>0</v>
          </cell>
        </row>
        <row r="176">
          <cell r="B176">
            <v>17</v>
          </cell>
          <cell r="C176" t="str">
            <v>X/S Casualty</v>
          </cell>
          <cell r="D176">
            <v>0</v>
          </cell>
          <cell r="E176">
            <v>0</v>
          </cell>
          <cell r="F176">
            <v>0</v>
          </cell>
          <cell r="G176">
            <v>0</v>
          </cell>
          <cell r="H176">
            <v>0</v>
          </cell>
          <cell r="I176">
            <v>0.5165753882783386</v>
          </cell>
          <cell r="J176">
            <v>0</v>
          </cell>
          <cell r="K176">
            <v>0.5165753882783386</v>
          </cell>
          <cell r="L176">
            <v>0</v>
          </cell>
          <cell r="N176">
            <v>0</v>
          </cell>
        </row>
        <row r="177">
          <cell r="B177">
            <v>18</v>
          </cell>
          <cell r="C177" t="str">
            <v>Other P/C</v>
          </cell>
          <cell r="D177">
            <v>0</v>
          </cell>
          <cell r="E177">
            <v>0</v>
          </cell>
          <cell r="F177">
            <v>0</v>
          </cell>
          <cell r="G177">
            <v>0</v>
          </cell>
          <cell r="H177">
            <v>0</v>
          </cell>
          <cell r="I177">
            <v>0.42979072304757771</v>
          </cell>
          <cell r="J177">
            <v>0</v>
          </cell>
          <cell r="K177">
            <v>0.42979072304757771</v>
          </cell>
          <cell r="L177">
            <v>0</v>
          </cell>
          <cell r="N177">
            <v>0</v>
          </cell>
        </row>
        <row r="178">
          <cell r="B178">
            <v>19</v>
          </cell>
          <cell r="C178" t="str">
            <v>Other P/C</v>
          </cell>
          <cell r="D178">
            <v>0</v>
          </cell>
          <cell r="E178">
            <v>0</v>
          </cell>
          <cell r="F178">
            <v>0</v>
          </cell>
          <cell r="G178">
            <v>0</v>
          </cell>
          <cell r="H178">
            <v>0</v>
          </cell>
          <cell r="I178">
            <v>0.42979072304757771</v>
          </cell>
          <cell r="J178">
            <v>0</v>
          </cell>
          <cell r="K178">
            <v>0.42979072304757771</v>
          </cell>
          <cell r="L178">
            <v>0</v>
          </cell>
          <cell r="N178">
            <v>0</v>
          </cell>
        </row>
        <row r="179">
          <cell r="B179">
            <v>20</v>
          </cell>
          <cell r="C179" t="str">
            <v>Sub-Total</v>
          </cell>
          <cell r="D179">
            <v>0</v>
          </cell>
          <cell r="E179">
            <v>0</v>
          </cell>
          <cell r="F179">
            <v>0</v>
          </cell>
          <cell r="G179">
            <v>0</v>
          </cell>
          <cell r="H179">
            <v>0</v>
          </cell>
          <cell r="I179">
            <v>0</v>
          </cell>
          <cell r="K179">
            <v>0</v>
          </cell>
          <cell r="L179">
            <v>0</v>
          </cell>
        </row>
        <row r="181">
          <cell r="D181" t="str">
            <v>(1)</v>
          </cell>
          <cell r="E181" t="str">
            <v>(2)</v>
          </cell>
          <cell r="F181" t="str">
            <v>(3)</v>
          </cell>
          <cell r="G181" t="str">
            <v>(4)</v>
          </cell>
          <cell r="H181" t="str">
            <v>(5)</v>
          </cell>
          <cell r="I181" t="str">
            <v>(6)</v>
          </cell>
          <cell r="J181" t="str">
            <v>(7)</v>
          </cell>
          <cell r="K181" t="str">
            <v>(8)</v>
          </cell>
          <cell r="L181" t="str">
            <v>(9)</v>
          </cell>
          <cell r="M181" t="str">
            <v>(10)</v>
          </cell>
        </row>
        <row r="183">
          <cell r="E183" t="str">
            <v>&lt;----------------- Net Premiums Written -----------------&gt;</v>
          </cell>
          <cell r="J183" t="str">
            <v>Adjust-</v>
          </cell>
          <cell r="K183" t="str">
            <v>Total</v>
          </cell>
          <cell r="L183" t="str">
            <v>Adjusted</v>
          </cell>
        </row>
        <row r="184">
          <cell r="C184" t="str">
            <v>Health Business</v>
          </cell>
          <cell r="D184" t="str">
            <v>%</v>
          </cell>
          <cell r="E184" t="str">
            <v>Baseline</v>
          </cell>
          <cell r="F184" t="str">
            <v>Allocated Adjustment</v>
          </cell>
          <cell r="G184" t="str">
            <v>Manual Adjustment</v>
          </cell>
          <cell r="H184" t="str">
            <v>Total</v>
          </cell>
          <cell r="I184" t="str">
            <v>Capital Factor</v>
          </cell>
          <cell r="J184" t="str">
            <v>ment to Factor</v>
          </cell>
          <cell r="K184" t="str">
            <v>Capital Factor</v>
          </cell>
          <cell r="L184" t="str">
            <v>Required Capital</v>
          </cell>
          <cell r="M184" t="str">
            <v>Explanation of Adjustment</v>
          </cell>
        </row>
        <row r="185">
          <cell r="B185">
            <v>21</v>
          </cell>
          <cell r="C185" t="str">
            <v>Medical</v>
          </cell>
          <cell r="D185">
            <v>0</v>
          </cell>
          <cell r="E185">
            <v>0</v>
          </cell>
          <cell r="F185">
            <v>0</v>
          </cell>
          <cell r="G185">
            <v>0</v>
          </cell>
          <cell r="H185">
            <v>0</v>
          </cell>
          <cell r="I185">
            <v>0.25</v>
          </cell>
          <cell r="J185">
            <v>0</v>
          </cell>
          <cell r="K185">
            <v>0.25</v>
          </cell>
          <cell r="L185">
            <v>0</v>
          </cell>
          <cell r="N185">
            <v>0</v>
          </cell>
        </row>
        <row r="186">
          <cell r="B186">
            <v>22</v>
          </cell>
          <cell r="C186" t="str">
            <v>Disability and Long Term Care</v>
          </cell>
          <cell r="D186">
            <v>0</v>
          </cell>
          <cell r="E186">
            <v>0</v>
          </cell>
          <cell r="F186">
            <v>0</v>
          </cell>
          <cell r="G186">
            <v>0</v>
          </cell>
          <cell r="H186">
            <v>0</v>
          </cell>
          <cell r="I186">
            <v>0.45</v>
          </cell>
          <cell r="J186">
            <v>0</v>
          </cell>
          <cell r="K186">
            <v>0.45</v>
          </cell>
          <cell r="L186">
            <v>0</v>
          </cell>
          <cell r="N186">
            <v>0</v>
          </cell>
        </row>
        <row r="187">
          <cell r="B187">
            <v>23</v>
          </cell>
          <cell r="C187" t="str">
            <v>Critical Illness - Guaranteed</v>
          </cell>
          <cell r="D187">
            <v>0</v>
          </cell>
          <cell r="E187">
            <v>0</v>
          </cell>
          <cell r="F187">
            <v>0</v>
          </cell>
          <cell r="G187">
            <v>0</v>
          </cell>
          <cell r="H187">
            <v>0</v>
          </cell>
          <cell r="I187">
            <v>0.12</v>
          </cell>
          <cell r="J187">
            <v>0</v>
          </cell>
          <cell r="K187">
            <v>0.12</v>
          </cell>
          <cell r="L187">
            <v>0</v>
          </cell>
          <cell r="N187">
            <v>0</v>
          </cell>
        </row>
        <row r="188">
          <cell r="B188">
            <v>24</v>
          </cell>
          <cell r="C188" t="str">
            <v>Critical Illness - NonGuarant'd</v>
          </cell>
          <cell r="D188">
            <v>0</v>
          </cell>
          <cell r="E188">
            <v>0</v>
          </cell>
          <cell r="F188">
            <v>0</v>
          </cell>
          <cell r="G188">
            <v>0</v>
          </cell>
          <cell r="H188">
            <v>0</v>
          </cell>
          <cell r="I188">
            <v>0.12</v>
          </cell>
          <cell r="J188">
            <v>0</v>
          </cell>
          <cell r="K188">
            <v>0.12</v>
          </cell>
          <cell r="L188">
            <v>0</v>
          </cell>
          <cell r="N188">
            <v>0</v>
          </cell>
        </row>
        <row r="189">
          <cell r="B189">
            <v>25</v>
          </cell>
          <cell r="C189" t="str">
            <v>Health Reinsurance</v>
          </cell>
          <cell r="D189">
            <v>0</v>
          </cell>
          <cell r="E189">
            <v>0</v>
          </cell>
          <cell r="F189">
            <v>0</v>
          </cell>
          <cell r="G189">
            <v>0</v>
          </cell>
          <cell r="H189">
            <v>0</v>
          </cell>
          <cell r="I189">
            <v>0.5165753882783386</v>
          </cell>
          <cell r="J189">
            <v>0</v>
          </cell>
          <cell r="K189">
            <v>0.5165753882783386</v>
          </cell>
          <cell r="L189">
            <v>0</v>
          </cell>
          <cell r="N189">
            <v>0</v>
          </cell>
        </row>
        <row r="190">
          <cell r="B190">
            <v>26</v>
          </cell>
          <cell r="C190" t="str">
            <v>Other Health</v>
          </cell>
          <cell r="D190">
            <v>0</v>
          </cell>
          <cell r="E190">
            <v>0</v>
          </cell>
          <cell r="F190">
            <v>0</v>
          </cell>
          <cell r="G190">
            <v>0</v>
          </cell>
          <cell r="H190">
            <v>0</v>
          </cell>
          <cell r="I190">
            <v>0.40830118689519879</v>
          </cell>
          <cell r="J190">
            <v>0</v>
          </cell>
          <cell r="K190">
            <v>0.40830118689519879</v>
          </cell>
          <cell r="L190">
            <v>0</v>
          </cell>
          <cell r="N190">
            <v>0</v>
          </cell>
        </row>
        <row r="191">
          <cell r="B191">
            <v>27</v>
          </cell>
          <cell r="C191" t="str">
            <v>Other Health</v>
          </cell>
          <cell r="D191">
            <v>0</v>
          </cell>
          <cell r="E191">
            <v>0</v>
          </cell>
          <cell r="F191">
            <v>0</v>
          </cell>
          <cell r="G191">
            <v>0</v>
          </cell>
          <cell r="H191">
            <v>0</v>
          </cell>
          <cell r="I191">
            <v>0.40830118689519879</v>
          </cell>
          <cell r="J191">
            <v>0</v>
          </cell>
          <cell r="K191">
            <v>0.40830118689519879</v>
          </cell>
          <cell r="L191">
            <v>0</v>
          </cell>
          <cell r="N191">
            <v>0</v>
          </cell>
        </row>
        <row r="192">
          <cell r="B192">
            <v>28</v>
          </cell>
          <cell r="C192" t="str">
            <v>Sub-Total</v>
          </cell>
          <cell r="D192">
            <v>0</v>
          </cell>
          <cell r="E192">
            <v>0</v>
          </cell>
          <cell r="F192">
            <v>0</v>
          </cell>
          <cell r="G192">
            <v>0</v>
          </cell>
          <cell r="H192">
            <v>0</v>
          </cell>
          <cell r="I192">
            <v>0</v>
          </cell>
          <cell r="K192">
            <v>0</v>
          </cell>
          <cell r="L192">
            <v>0</v>
          </cell>
        </row>
        <row r="194">
          <cell r="D194" t="str">
            <v>(1)</v>
          </cell>
          <cell r="E194" t="str">
            <v>(2)</v>
          </cell>
          <cell r="F194" t="str">
            <v>(3)</v>
          </cell>
          <cell r="G194" t="str">
            <v>(4)</v>
          </cell>
          <cell r="H194" t="str">
            <v>(5)</v>
          </cell>
          <cell r="I194" t="str">
            <v>(6)</v>
          </cell>
          <cell r="J194" t="str">
            <v>(7)</v>
          </cell>
          <cell r="K194" t="str">
            <v>(8)</v>
          </cell>
          <cell r="L194" t="str">
            <v>(9)</v>
          </cell>
          <cell r="M194" t="str">
            <v>(10)</v>
          </cell>
        </row>
        <row r="196">
          <cell r="E196" t="str">
            <v>&lt;----------------- Net Premiums Written -----------------&gt;</v>
          </cell>
          <cell r="J196" t="str">
            <v>Adjust-</v>
          </cell>
          <cell r="K196" t="str">
            <v>Total</v>
          </cell>
          <cell r="L196" t="str">
            <v>Adjusted</v>
          </cell>
        </row>
        <row r="197">
          <cell r="C197" t="str">
            <v>Life Business (New business only)</v>
          </cell>
          <cell r="D197" t="str">
            <v>%</v>
          </cell>
          <cell r="E197" t="str">
            <v>Baseline</v>
          </cell>
          <cell r="F197" t="str">
            <v>Allocated Adjustment</v>
          </cell>
          <cell r="G197" t="str">
            <v>Manual Adjustment</v>
          </cell>
          <cell r="H197" t="str">
            <v>Total</v>
          </cell>
          <cell r="I197" t="str">
            <v>Capital Factor</v>
          </cell>
          <cell r="J197" t="str">
            <v>ment to Factor</v>
          </cell>
          <cell r="K197" t="str">
            <v>Capital Factor</v>
          </cell>
          <cell r="L197" t="str">
            <v>Required Capital</v>
          </cell>
          <cell r="M197" t="str">
            <v>Explanation of Adjustment</v>
          </cell>
        </row>
        <row r="198">
          <cell r="B198">
            <v>29</v>
          </cell>
          <cell r="C198" t="str">
            <v xml:space="preserve">Life - Investment Products (Unit Linked &amp; Partic) </v>
          </cell>
          <cell r="D198">
            <v>0</v>
          </cell>
          <cell r="E198">
            <v>0</v>
          </cell>
          <cell r="F198">
            <v>0</v>
          </cell>
          <cell r="G198">
            <v>0</v>
          </cell>
          <cell r="H198">
            <v>0</v>
          </cell>
          <cell r="I198">
            <v>0.02</v>
          </cell>
          <cell r="J198">
            <v>0</v>
          </cell>
          <cell r="K198">
            <v>0.02</v>
          </cell>
          <cell r="L198">
            <v>0</v>
          </cell>
        </row>
        <row r="199">
          <cell r="B199">
            <v>30</v>
          </cell>
          <cell r="C199" t="str">
            <v xml:space="preserve">Life - Protection Products (Individ &amp; Group) </v>
          </cell>
          <cell r="D199">
            <v>0</v>
          </cell>
          <cell r="E199">
            <v>0</v>
          </cell>
          <cell r="F199">
            <v>0</v>
          </cell>
          <cell r="G199">
            <v>0</v>
          </cell>
          <cell r="H199">
            <v>0</v>
          </cell>
          <cell r="I199">
            <v>0.02</v>
          </cell>
          <cell r="J199">
            <v>0</v>
          </cell>
          <cell r="K199">
            <v>0.02</v>
          </cell>
          <cell r="L199">
            <v>0</v>
          </cell>
        </row>
        <row r="200">
          <cell r="B200">
            <v>31</v>
          </cell>
          <cell r="C200" t="str">
            <v xml:space="preserve">Life Reinsurance </v>
          </cell>
          <cell r="D200">
            <v>0</v>
          </cell>
          <cell r="E200">
            <v>0</v>
          </cell>
          <cell r="F200">
            <v>0</v>
          </cell>
          <cell r="G200">
            <v>0</v>
          </cell>
          <cell r="H200">
            <v>0</v>
          </cell>
          <cell r="I200">
            <v>0.02</v>
          </cell>
          <cell r="J200">
            <v>0</v>
          </cell>
          <cell r="K200">
            <v>0.02</v>
          </cell>
          <cell r="L200">
            <v>0</v>
          </cell>
        </row>
        <row r="201">
          <cell r="B201">
            <v>32</v>
          </cell>
          <cell r="C201" t="str">
            <v xml:space="preserve">Annuities - Immediate </v>
          </cell>
          <cell r="D201">
            <v>0</v>
          </cell>
          <cell r="E201">
            <v>0</v>
          </cell>
          <cell r="F201">
            <v>0</v>
          </cell>
          <cell r="G201">
            <v>0</v>
          </cell>
          <cell r="H201">
            <v>0</v>
          </cell>
          <cell r="I201">
            <v>0.02</v>
          </cell>
          <cell r="J201">
            <v>0</v>
          </cell>
          <cell r="K201">
            <v>0.02</v>
          </cell>
          <cell r="L201">
            <v>0</v>
          </cell>
        </row>
        <row r="202">
          <cell r="B202">
            <v>33</v>
          </cell>
          <cell r="C202" t="str">
            <v xml:space="preserve">Annuities - Deferred </v>
          </cell>
          <cell r="D202">
            <v>0</v>
          </cell>
          <cell r="E202">
            <v>0</v>
          </cell>
          <cell r="F202">
            <v>0</v>
          </cell>
          <cell r="G202">
            <v>0</v>
          </cell>
          <cell r="H202">
            <v>0</v>
          </cell>
          <cell r="I202">
            <v>0.02</v>
          </cell>
          <cell r="J202">
            <v>0</v>
          </cell>
          <cell r="K202">
            <v>0.02</v>
          </cell>
          <cell r="L202">
            <v>0</v>
          </cell>
        </row>
        <row r="203">
          <cell r="B203">
            <v>34</v>
          </cell>
          <cell r="C203" t="str">
            <v xml:space="preserve">Pension Plans </v>
          </cell>
          <cell r="D203">
            <v>0</v>
          </cell>
          <cell r="E203">
            <v>0</v>
          </cell>
          <cell r="F203">
            <v>0</v>
          </cell>
          <cell r="G203">
            <v>0</v>
          </cell>
          <cell r="H203">
            <v>0</v>
          </cell>
          <cell r="I203">
            <v>0.02</v>
          </cell>
          <cell r="J203">
            <v>0</v>
          </cell>
          <cell r="K203">
            <v>0.02</v>
          </cell>
          <cell r="L203">
            <v>0</v>
          </cell>
        </row>
        <row r="204">
          <cell r="B204">
            <v>35</v>
          </cell>
          <cell r="C204" t="str">
            <v xml:space="preserve">DHI </v>
          </cell>
          <cell r="D204">
            <v>0</v>
          </cell>
          <cell r="E204">
            <v>0</v>
          </cell>
          <cell r="F204">
            <v>0</v>
          </cell>
          <cell r="G204">
            <v>0</v>
          </cell>
          <cell r="H204">
            <v>0</v>
          </cell>
          <cell r="I204">
            <v>0.02</v>
          </cell>
          <cell r="J204">
            <v>0</v>
          </cell>
          <cell r="K204">
            <v>0.02</v>
          </cell>
          <cell r="L204">
            <v>0</v>
          </cell>
        </row>
        <row r="205">
          <cell r="B205">
            <v>36</v>
          </cell>
          <cell r="C205" t="str">
            <v xml:space="preserve">German HealthCare </v>
          </cell>
          <cell r="D205">
            <v>0</v>
          </cell>
          <cell r="E205">
            <v>0</v>
          </cell>
          <cell r="F205">
            <v>0</v>
          </cell>
          <cell r="G205">
            <v>0</v>
          </cell>
          <cell r="H205">
            <v>0</v>
          </cell>
          <cell r="I205">
            <v>0.02</v>
          </cell>
          <cell r="J205">
            <v>0</v>
          </cell>
          <cell r="K205">
            <v>0.02</v>
          </cell>
          <cell r="L205">
            <v>0</v>
          </cell>
        </row>
        <row r="206">
          <cell r="B206">
            <v>37</v>
          </cell>
          <cell r="C206" t="str">
            <v xml:space="preserve">Other Life or Annuity </v>
          </cell>
          <cell r="D206">
            <v>0</v>
          </cell>
          <cell r="E206">
            <v>0</v>
          </cell>
          <cell r="F206">
            <v>0</v>
          </cell>
          <cell r="G206">
            <v>0</v>
          </cell>
          <cell r="H206">
            <v>0</v>
          </cell>
          <cell r="I206">
            <v>0.02</v>
          </cell>
          <cell r="J206">
            <v>0</v>
          </cell>
          <cell r="K206">
            <v>0.02</v>
          </cell>
          <cell r="L206">
            <v>0</v>
          </cell>
        </row>
        <row r="207">
          <cell r="B207">
            <v>38</v>
          </cell>
          <cell r="C207" t="str">
            <v xml:space="preserve">Other Life or Annuity </v>
          </cell>
          <cell r="D207">
            <v>0</v>
          </cell>
          <cell r="E207">
            <v>0</v>
          </cell>
          <cell r="F207">
            <v>0</v>
          </cell>
          <cell r="G207">
            <v>0</v>
          </cell>
          <cell r="H207">
            <v>0</v>
          </cell>
          <cell r="I207">
            <v>0.02</v>
          </cell>
          <cell r="J207">
            <v>0</v>
          </cell>
          <cell r="K207">
            <v>0.02</v>
          </cell>
          <cell r="L207">
            <v>0</v>
          </cell>
        </row>
        <row r="208">
          <cell r="B208">
            <v>39</v>
          </cell>
          <cell r="C208" t="str">
            <v>Sub-Total</v>
          </cell>
          <cell r="D208">
            <v>0</v>
          </cell>
          <cell r="E208">
            <v>0</v>
          </cell>
          <cell r="F208">
            <v>0</v>
          </cell>
          <cell r="G208">
            <v>0</v>
          </cell>
          <cell r="H208">
            <v>0</v>
          </cell>
          <cell r="I208">
            <v>0</v>
          </cell>
          <cell r="K208">
            <v>0</v>
          </cell>
          <cell r="L208">
            <v>0</v>
          </cell>
        </row>
        <row r="210">
          <cell r="B210">
            <v>40</v>
          </cell>
          <cell r="C210" t="str">
            <v>Totals</v>
          </cell>
          <cell r="D210">
            <v>0</v>
          </cell>
          <cell r="E210">
            <v>0</v>
          </cell>
          <cell r="F210">
            <v>0</v>
          </cell>
          <cell r="G210">
            <v>0</v>
          </cell>
          <cell r="H210">
            <v>0</v>
          </cell>
          <cell r="I210">
            <v>0</v>
          </cell>
          <cell r="K210">
            <v>0</v>
          </cell>
          <cell r="L210">
            <v>0</v>
          </cell>
          <cell r="N210">
            <v>0</v>
          </cell>
        </row>
        <row r="211">
          <cell r="D211">
            <v>0</v>
          </cell>
          <cell r="E211">
            <v>1</v>
          </cell>
          <cell r="F211">
            <v>1</v>
          </cell>
          <cell r="G211">
            <v>0</v>
          </cell>
          <cell r="H211">
            <v>0</v>
          </cell>
          <cell r="J211">
            <v>0.30000000000000004</v>
          </cell>
          <cell r="K211">
            <v>0.7</v>
          </cell>
          <cell r="L211">
            <v>1</v>
          </cell>
        </row>
        <row r="212">
          <cell r="B212">
            <v>41</v>
          </cell>
          <cell r="G212" t="str">
            <v>Growth Factor (for Non Life Only)</v>
          </cell>
          <cell r="I212" t="str">
            <v xml:space="preserve"> </v>
          </cell>
          <cell r="K212">
            <v>1.5</v>
          </cell>
          <cell r="L212">
            <v>1.5</v>
          </cell>
        </row>
        <row r="213">
          <cell r="B213">
            <v>42</v>
          </cell>
          <cell r="G213" t="str">
            <v>By Line Diversification Factor</v>
          </cell>
          <cell r="L213">
            <v>1</v>
          </cell>
          <cell r="N213">
            <v>1</v>
          </cell>
        </row>
        <row r="214">
          <cell r="G214" t="str">
            <v>By Country Diversification Factor</v>
          </cell>
          <cell r="L214">
            <v>1</v>
          </cell>
        </row>
        <row r="215">
          <cell r="B215">
            <v>43</v>
          </cell>
          <cell r="G215" t="str">
            <v>Adjusted Premium Capital</v>
          </cell>
          <cell r="L215">
            <v>0</v>
          </cell>
        </row>
        <row r="216">
          <cell r="B216">
            <v>44</v>
          </cell>
          <cell r="G216" t="str">
            <v>Analyst's Adjustment ( NON-Life Business)</v>
          </cell>
          <cell r="L216">
            <v>0</v>
          </cell>
        </row>
        <row r="217">
          <cell r="B217">
            <v>45</v>
          </cell>
          <cell r="G217" t="str">
            <v>Analyst's Adjustment ( LIFE Business)</v>
          </cell>
          <cell r="L217">
            <v>0</v>
          </cell>
        </row>
        <row r="218">
          <cell r="B218">
            <v>46</v>
          </cell>
          <cell r="G218" t="str">
            <v>Net Required Capital for Premium Risk (B6)</v>
          </cell>
          <cell r="L218">
            <v>0</v>
          </cell>
        </row>
        <row r="221">
          <cell r="C221" t="str">
            <v>Company Name:</v>
          </cell>
          <cell r="D221" t="str">
            <v>XYZ Sample</v>
          </cell>
          <cell r="H221" t="str">
            <v>Currency:</v>
          </cell>
          <cell r="I221" t="str">
            <v>Euros</v>
          </cell>
          <cell r="M221" t="str">
            <v>Page 31</v>
          </cell>
        </row>
        <row r="222">
          <cell r="C222" t="str">
            <v>AMB Number:</v>
          </cell>
          <cell r="D222" t="str">
            <v>99999</v>
          </cell>
          <cell r="H222" t="str">
            <v>Denomination:</v>
          </cell>
          <cell r="I222" t="str">
            <v>(000)s</v>
          </cell>
        </row>
        <row r="223">
          <cell r="C223" t="str">
            <v>Analyst:</v>
          </cell>
          <cell r="D223" t="str">
            <v xml:space="preserve"> </v>
          </cell>
        </row>
        <row r="224">
          <cell r="C224" t="str">
            <v>profitability = average</v>
          </cell>
          <cell r="G224" t="str">
            <v>NET PREMIUMS WRITTEN RISK</v>
          </cell>
        </row>
        <row r="225">
          <cell r="C225" t="str">
            <v>Pers - Late Hard Mkt</v>
          </cell>
          <cell r="H225">
            <v>40908</v>
          </cell>
        </row>
        <row r="226">
          <cell r="C226" t="str">
            <v>Comm - Early Hard Mkt</v>
          </cell>
        </row>
        <row r="227">
          <cell r="C227" t="str">
            <v>Reins XS Prop - Early Soft Mkt</v>
          </cell>
        </row>
        <row r="228">
          <cell r="C228" t="str">
            <v>Reins XS Casualty - Late Soft Mkt</v>
          </cell>
        </row>
        <row r="229">
          <cell r="D229" t="str">
            <v>(1)</v>
          </cell>
          <cell r="E229" t="str">
            <v>(2)</v>
          </cell>
          <cell r="F229" t="str">
            <v>(3)</v>
          </cell>
          <cell r="G229" t="str">
            <v>(4)</v>
          </cell>
          <cell r="H229" t="str">
            <v>(5)</v>
          </cell>
          <cell r="I229" t="str">
            <v>(6)</v>
          </cell>
          <cell r="J229" t="str">
            <v>(7)</v>
          </cell>
          <cell r="K229" t="str">
            <v>(8)</v>
          </cell>
          <cell r="L229" t="str">
            <v>(9)</v>
          </cell>
          <cell r="M229" t="str">
            <v>(10)</v>
          </cell>
        </row>
        <row r="231">
          <cell r="E231" t="str">
            <v>&lt;----------------- Net Premiums Written -----------------&gt;</v>
          </cell>
          <cell r="J231" t="str">
            <v>Adjust-</v>
          </cell>
          <cell r="K231" t="str">
            <v>Total</v>
          </cell>
          <cell r="L231" t="str">
            <v>Adjusted</v>
          </cell>
        </row>
        <row r="232">
          <cell r="C232" t="str">
            <v>Property Casualty Business</v>
          </cell>
          <cell r="D232" t="str">
            <v>%</v>
          </cell>
          <cell r="E232" t="str">
            <v>Baseline</v>
          </cell>
          <cell r="F232" t="str">
            <v>Allocated Adjustment</v>
          </cell>
          <cell r="G232" t="str">
            <v>Manual Adjustment</v>
          </cell>
          <cell r="H232" t="str">
            <v>Total</v>
          </cell>
          <cell r="I232" t="str">
            <v>Capital Factor</v>
          </cell>
          <cell r="J232" t="str">
            <v>ment to Factor</v>
          </cell>
          <cell r="K232" t="str">
            <v>Capital Factor</v>
          </cell>
          <cell r="L232" t="str">
            <v>Required Capital</v>
          </cell>
          <cell r="M232" t="str">
            <v>Explanation of Adjustment</v>
          </cell>
        </row>
        <row r="233">
          <cell r="B233">
            <v>1</v>
          </cell>
          <cell r="C233" t="str">
            <v>Personal Property</v>
          </cell>
          <cell r="D233">
            <v>0</v>
          </cell>
          <cell r="E233">
            <v>0</v>
          </cell>
          <cell r="F233">
            <v>0</v>
          </cell>
          <cell r="G233">
            <v>0</v>
          </cell>
          <cell r="H233">
            <v>0</v>
          </cell>
          <cell r="I233">
            <v>0.49680678758573898</v>
          </cell>
          <cell r="J233">
            <v>0</v>
          </cell>
          <cell r="K233">
            <v>0.49680678758573898</v>
          </cell>
          <cell r="L233">
            <v>0</v>
          </cell>
          <cell r="N233">
            <v>0</v>
          </cell>
        </row>
        <row r="234">
          <cell r="B234">
            <v>2</v>
          </cell>
          <cell r="C234" t="str">
            <v>Personal Motor</v>
          </cell>
          <cell r="D234">
            <v>0</v>
          </cell>
          <cell r="E234">
            <v>0</v>
          </cell>
          <cell r="F234">
            <v>0</v>
          </cell>
          <cell r="G234">
            <v>0</v>
          </cell>
          <cell r="H234">
            <v>0</v>
          </cell>
          <cell r="I234">
            <v>0.34118056496851962</v>
          </cell>
          <cell r="J234">
            <v>0</v>
          </cell>
          <cell r="K234">
            <v>0.34118056496851962</v>
          </cell>
          <cell r="L234">
            <v>0</v>
          </cell>
          <cell r="N234">
            <v>0</v>
          </cell>
        </row>
        <row r="235">
          <cell r="B235">
            <v>3</v>
          </cell>
          <cell r="C235" t="str">
            <v>Commercial Motor</v>
          </cell>
          <cell r="D235">
            <v>0</v>
          </cell>
          <cell r="E235">
            <v>0</v>
          </cell>
          <cell r="F235">
            <v>0</v>
          </cell>
          <cell r="G235">
            <v>0</v>
          </cell>
          <cell r="H235">
            <v>0</v>
          </cell>
          <cell r="I235">
            <v>0.39534800486383992</v>
          </cell>
          <cell r="J235">
            <v>0</v>
          </cell>
          <cell r="K235">
            <v>0.39534800486383992</v>
          </cell>
          <cell r="L235">
            <v>0</v>
          </cell>
          <cell r="N235">
            <v>0</v>
          </cell>
        </row>
        <row r="236">
          <cell r="B236">
            <v>4</v>
          </cell>
          <cell r="C236" t="str">
            <v>Occupational Accident</v>
          </cell>
          <cell r="D236">
            <v>0</v>
          </cell>
          <cell r="E236">
            <v>0</v>
          </cell>
          <cell r="F236">
            <v>0</v>
          </cell>
          <cell r="G236">
            <v>0</v>
          </cell>
          <cell r="H236">
            <v>0</v>
          </cell>
          <cell r="I236">
            <v>0.40167357294166139</v>
          </cell>
          <cell r="J236">
            <v>0</v>
          </cell>
          <cell r="K236">
            <v>0.40167357294166139</v>
          </cell>
          <cell r="L236">
            <v>0</v>
          </cell>
          <cell r="N236">
            <v>0</v>
          </cell>
        </row>
        <row r="237">
          <cell r="B237">
            <v>5</v>
          </cell>
          <cell r="C237" t="str">
            <v>Comm'l Multi Peril</v>
          </cell>
          <cell r="D237">
            <v>0</v>
          </cell>
          <cell r="E237">
            <v>0</v>
          </cell>
          <cell r="F237">
            <v>0</v>
          </cell>
          <cell r="G237">
            <v>0</v>
          </cell>
          <cell r="H237">
            <v>0</v>
          </cell>
          <cell r="I237">
            <v>0.40167357294166139</v>
          </cell>
          <cell r="J237">
            <v>0</v>
          </cell>
          <cell r="K237">
            <v>0.40167357294166139</v>
          </cell>
          <cell r="L237">
            <v>0</v>
          </cell>
          <cell r="N237">
            <v>0</v>
          </cell>
        </row>
        <row r="238">
          <cell r="B238">
            <v>6</v>
          </cell>
          <cell r="C238" t="str">
            <v>Med Mal (Occ)</v>
          </cell>
          <cell r="D238">
            <v>0</v>
          </cell>
          <cell r="E238">
            <v>0</v>
          </cell>
          <cell r="F238">
            <v>0</v>
          </cell>
          <cell r="G238">
            <v>0</v>
          </cell>
          <cell r="H238">
            <v>0</v>
          </cell>
          <cell r="I238">
            <v>0.41495203816287335</v>
          </cell>
          <cell r="J238">
            <v>0</v>
          </cell>
          <cell r="K238">
            <v>0.41495203816287335</v>
          </cell>
          <cell r="L238">
            <v>0</v>
          </cell>
          <cell r="N238">
            <v>0</v>
          </cell>
        </row>
        <row r="239">
          <cell r="B239">
            <v>7</v>
          </cell>
          <cell r="C239" t="str">
            <v>Med Mal (C/M)</v>
          </cell>
          <cell r="D239">
            <v>0</v>
          </cell>
          <cell r="E239">
            <v>0</v>
          </cell>
          <cell r="F239">
            <v>0</v>
          </cell>
          <cell r="G239">
            <v>0</v>
          </cell>
          <cell r="H239">
            <v>0</v>
          </cell>
          <cell r="I239">
            <v>0.36295804783885066</v>
          </cell>
          <cell r="J239">
            <v>0</v>
          </cell>
          <cell r="K239">
            <v>0.36295804783885066</v>
          </cell>
          <cell r="L239">
            <v>0</v>
          </cell>
          <cell r="N239">
            <v>0</v>
          </cell>
        </row>
        <row r="240">
          <cell r="B240">
            <v>8</v>
          </cell>
          <cell r="C240" t="str">
            <v>Special Liab (Ocean, Air, B&amp;M)</v>
          </cell>
          <cell r="D240">
            <v>0</v>
          </cell>
          <cell r="E240">
            <v>0</v>
          </cell>
          <cell r="F240">
            <v>0</v>
          </cell>
          <cell r="G240">
            <v>0</v>
          </cell>
          <cell r="H240">
            <v>0</v>
          </cell>
          <cell r="I240">
            <v>0.40987099279761363</v>
          </cell>
          <cell r="J240">
            <v>0</v>
          </cell>
          <cell r="K240">
            <v>0.40987099279761363</v>
          </cell>
          <cell r="L240">
            <v>0</v>
          </cell>
          <cell r="N240">
            <v>0</v>
          </cell>
        </row>
        <row r="241">
          <cell r="B241">
            <v>9</v>
          </cell>
          <cell r="C241" t="str">
            <v>Other Liab (Occ)</v>
          </cell>
          <cell r="D241">
            <v>0</v>
          </cell>
          <cell r="E241">
            <v>0</v>
          </cell>
          <cell r="F241">
            <v>0</v>
          </cell>
          <cell r="G241">
            <v>0</v>
          </cell>
          <cell r="H241">
            <v>0</v>
          </cell>
          <cell r="I241">
            <v>0.44237177636746849</v>
          </cell>
          <cell r="J241">
            <v>0</v>
          </cell>
          <cell r="K241">
            <v>0.44237177636746849</v>
          </cell>
          <cell r="L241">
            <v>0</v>
          </cell>
          <cell r="N241">
            <v>0</v>
          </cell>
        </row>
        <row r="242">
          <cell r="B242">
            <v>10</v>
          </cell>
          <cell r="C242" t="str">
            <v>Other Liab (C/M)</v>
          </cell>
          <cell r="D242">
            <v>0</v>
          </cell>
          <cell r="E242">
            <v>0</v>
          </cell>
          <cell r="F242">
            <v>0</v>
          </cell>
          <cell r="G242">
            <v>0</v>
          </cell>
          <cell r="H242">
            <v>0</v>
          </cell>
          <cell r="I242">
            <v>0.3760988510689714</v>
          </cell>
          <cell r="J242">
            <v>0</v>
          </cell>
          <cell r="K242">
            <v>0.3760988510689714</v>
          </cell>
          <cell r="L242">
            <v>0</v>
          </cell>
          <cell r="N242">
            <v>0</v>
          </cell>
        </row>
        <row r="243">
          <cell r="B243">
            <v>11</v>
          </cell>
          <cell r="C243" t="str">
            <v>Prod Liab (Occ)</v>
          </cell>
          <cell r="D243">
            <v>0</v>
          </cell>
          <cell r="E243">
            <v>0</v>
          </cell>
          <cell r="F243">
            <v>0</v>
          </cell>
          <cell r="G243">
            <v>0</v>
          </cell>
          <cell r="H243">
            <v>0</v>
          </cell>
          <cell r="I243">
            <v>0.42370630057137271</v>
          </cell>
          <cell r="J243">
            <v>0</v>
          </cell>
          <cell r="K243">
            <v>0.42370630057137271</v>
          </cell>
          <cell r="L243">
            <v>0</v>
          </cell>
          <cell r="N243">
            <v>0</v>
          </cell>
        </row>
        <row r="244">
          <cell r="B244">
            <v>12</v>
          </cell>
          <cell r="C244" t="str">
            <v>Prod Liab (C/M)</v>
          </cell>
          <cell r="D244">
            <v>0</v>
          </cell>
          <cell r="E244">
            <v>0</v>
          </cell>
          <cell r="F244">
            <v>0</v>
          </cell>
          <cell r="G244">
            <v>0</v>
          </cell>
          <cell r="H244">
            <v>0</v>
          </cell>
          <cell r="I244">
            <v>0.35992255639933818</v>
          </cell>
          <cell r="J244">
            <v>0</v>
          </cell>
          <cell r="K244">
            <v>0.35992255639933818</v>
          </cell>
          <cell r="L244">
            <v>0</v>
          </cell>
          <cell r="N244">
            <v>0</v>
          </cell>
        </row>
        <row r="245">
          <cell r="B245">
            <v>13</v>
          </cell>
          <cell r="C245" t="str">
            <v>Commercial Property</v>
          </cell>
          <cell r="D245">
            <v>0</v>
          </cell>
          <cell r="E245">
            <v>0</v>
          </cell>
          <cell r="F245">
            <v>0</v>
          </cell>
          <cell r="G245">
            <v>0</v>
          </cell>
          <cell r="H245">
            <v>0</v>
          </cell>
          <cell r="I245">
            <v>0.47818282493054926</v>
          </cell>
          <cell r="J245">
            <v>0</v>
          </cell>
          <cell r="K245">
            <v>0.47818282493054926</v>
          </cell>
          <cell r="L245">
            <v>0</v>
          </cell>
          <cell r="N245">
            <v>0</v>
          </cell>
        </row>
        <row r="246">
          <cell r="B246">
            <v>14</v>
          </cell>
          <cell r="C246" t="str">
            <v>Motor Phys Damage</v>
          </cell>
          <cell r="D246">
            <v>0</v>
          </cell>
          <cell r="E246">
            <v>0</v>
          </cell>
          <cell r="F246">
            <v>0</v>
          </cell>
          <cell r="G246">
            <v>0</v>
          </cell>
          <cell r="H246">
            <v>0</v>
          </cell>
          <cell r="I246">
            <v>0.32468613812784297</v>
          </cell>
          <cell r="J246">
            <v>0</v>
          </cell>
          <cell r="K246">
            <v>0.32468613812784297</v>
          </cell>
          <cell r="L246">
            <v>0</v>
          </cell>
          <cell r="N246">
            <v>0</v>
          </cell>
        </row>
        <row r="247">
          <cell r="B247">
            <v>15</v>
          </cell>
          <cell r="C247" t="str">
            <v>Fid &amp; Sur /Fin. Guar</v>
          </cell>
          <cell r="D247">
            <v>0</v>
          </cell>
          <cell r="E247">
            <v>0</v>
          </cell>
          <cell r="F247">
            <v>0</v>
          </cell>
          <cell r="G247">
            <v>0</v>
          </cell>
          <cell r="H247">
            <v>0</v>
          </cell>
          <cell r="I247">
            <v>0.3347279774513845</v>
          </cell>
          <cell r="J247">
            <v>0</v>
          </cell>
          <cell r="K247">
            <v>0.3347279774513845</v>
          </cell>
          <cell r="L247">
            <v>0</v>
          </cell>
          <cell r="N247">
            <v>0</v>
          </cell>
        </row>
        <row r="248">
          <cell r="B248">
            <v>16</v>
          </cell>
          <cell r="C248" t="str">
            <v>X/S Property</v>
          </cell>
          <cell r="D248">
            <v>0</v>
          </cell>
          <cell r="E248">
            <v>0</v>
          </cell>
          <cell r="F248">
            <v>0</v>
          </cell>
          <cell r="G248">
            <v>0</v>
          </cell>
          <cell r="H248">
            <v>0</v>
          </cell>
          <cell r="I248">
            <v>0.54928106074259153</v>
          </cell>
          <cell r="J248">
            <v>0</v>
          </cell>
          <cell r="K248">
            <v>0.54928106074259153</v>
          </cell>
          <cell r="L248">
            <v>0</v>
          </cell>
          <cell r="N248">
            <v>0</v>
          </cell>
        </row>
        <row r="249">
          <cell r="B249">
            <v>17</v>
          </cell>
          <cell r="C249" t="str">
            <v>X/S Casualty</v>
          </cell>
          <cell r="D249">
            <v>0</v>
          </cell>
          <cell r="E249">
            <v>0</v>
          </cell>
          <cell r="F249">
            <v>0</v>
          </cell>
          <cell r="G249">
            <v>0</v>
          </cell>
          <cell r="H249">
            <v>0</v>
          </cell>
          <cell r="I249">
            <v>0.5165753882783386</v>
          </cell>
          <cell r="J249">
            <v>0</v>
          </cell>
          <cell r="K249">
            <v>0.5165753882783386</v>
          </cell>
          <cell r="L249">
            <v>0</v>
          </cell>
          <cell r="N249">
            <v>0</v>
          </cell>
        </row>
        <row r="250">
          <cell r="B250">
            <v>18</v>
          </cell>
          <cell r="C250" t="str">
            <v>Other P/C</v>
          </cell>
          <cell r="D250">
            <v>0</v>
          </cell>
          <cell r="E250">
            <v>0</v>
          </cell>
          <cell r="F250">
            <v>0</v>
          </cell>
          <cell r="G250">
            <v>0</v>
          </cell>
          <cell r="H250">
            <v>0</v>
          </cell>
          <cell r="I250">
            <v>0.40167357294166139</v>
          </cell>
          <cell r="J250">
            <v>0</v>
          </cell>
          <cell r="K250">
            <v>0.40167357294166139</v>
          </cell>
          <cell r="L250">
            <v>0</v>
          </cell>
          <cell r="N250">
            <v>0</v>
          </cell>
        </row>
        <row r="251">
          <cell r="B251">
            <v>19</v>
          </cell>
          <cell r="C251" t="str">
            <v>Other P/C</v>
          </cell>
          <cell r="D251">
            <v>0</v>
          </cell>
          <cell r="E251">
            <v>0</v>
          </cell>
          <cell r="F251">
            <v>0</v>
          </cell>
          <cell r="G251">
            <v>0</v>
          </cell>
          <cell r="H251">
            <v>0</v>
          </cell>
          <cell r="I251">
            <v>0.40167357294166139</v>
          </cell>
          <cell r="J251">
            <v>0</v>
          </cell>
          <cell r="K251">
            <v>0.40167357294166139</v>
          </cell>
          <cell r="L251">
            <v>0</v>
          </cell>
          <cell r="N251">
            <v>0</v>
          </cell>
        </row>
        <row r="252">
          <cell r="B252">
            <v>20</v>
          </cell>
          <cell r="C252" t="str">
            <v>Sub-Total</v>
          </cell>
          <cell r="D252">
            <v>0</v>
          </cell>
          <cell r="E252">
            <v>0</v>
          </cell>
          <cell r="F252">
            <v>0</v>
          </cell>
          <cell r="G252">
            <v>0</v>
          </cell>
          <cell r="H252">
            <v>0</v>
          </cell>
          <cell r="I252">
            <v>0</v>
          </cell>
          <cell r="K252">
            <v>0</v>
          </cell>
          <cell r="L252">
            <v>0</v>
          </cell>
        </row>
        <row r="254">
          <cell r="D254" t="str">
            <v>(1)</v>
          </cell>
          <cell r="E254" t="str">
            <v>(2)</v>
          </cell>
          <cell r="F254" t="str">
            <v>(3)</v>
          </cell>
          <cell r="G254" t="str">
            <v>(4)</v>
          </cell>
          <cell r="H254" t="str">
            <v>(5)</v>
          </cell>
          <cell r="I254" t="str">
            <v>(6)</v>
          </cell>
          <cell r="J254" t="str">
            <v>(7)</v>
          </cell>
          <cell r="K254" t="str">
            <v>(8)</v>
          </cell>
          <cell r="L254" t="str">
            <v>(9)</v>
          </cell>
          <cell r="M254" t="str">
            <v>(10)</v>
          </cell>
        </row>
        <row r="256">
          <cell r="E256" t="str">
            <v>&lt;----------------- Net Premiums Written -----------------&gt;</v>
          </cell>
          <cell r="J256" t="str">
            <v>Adjust-</v>
          </cell>
          <cell r="K256" t="str">
            <v>Total</v>
          </cell>
          <cell r="L256" t="str">
            <v>Adjusted</v>
          </cell>
        </row>
        <row r="257">
          <cell r="C257" t="str">
            <v>Health Business</v>
          </cell>
          <cell r="D257" t="str">
            <v>%</v>
          </cell>
          <cell r="E257" t="str">
            <v>Baseline</v>
          </cell>
          <cell r="F257" t="str">
            <v>Allocated Adjustment</v>
          </cell>
          <cell r="G257" t="str">
            <v>Manual Adjustment</v>
          </cell>
          <cell r="H257" t="str">
            <v>Total</v>
          </cell>
          <cell r="I257" t="str">
            <v>Capital Factor</v>
          </cell>
          <cell r="J257" t="str">
            <v>ment to Factor</v>
          </cell>
          <cell r="K257" t="str">
            <v>Capital Factor</v>
          </cell>
          <cell r="L257" t="str">
            <v>Required Capital</v>
          </cell>
          <cell r="M257" t="str">
            <v>Explanation of Adjustment</v>
          </cell>
        </row>
        <row r="258">
          <cell r="B258">
            <v>21</v>
          </cell>
          <cell r="C258" t="str">
            <v>Medical</v>
          </cell>
          <cell r="D258">
            <v>0</v>
          </cell>
          <cell r="E258">
            <v>0</v>
          </cell>
          <cell r="F258">
            <v>0</v>
          </cell>
          <cell r="G258">
            <v>0</v>
          </cell>
          <cell r="H258">
            <v>0</v>
          </cell>
          <cell r="I258">
            <v>0.25</v>
          </cell>
          <cell r="J258">
            <v>0</v>
          </cell>
          <cell r="K258">
            <v>0.25</v>
          </cell>
          <cell r="L258">
            <v>0</v>
          </cell>
          <cell r="N258">
            <v>0</v>
          </cell>
        </row>
        <row r="259">
          <cell r="B259">
            <v>22</v>
          </cell>
          <cell r="C259" t="str">
            <v>Disability and Long Term Care</v>
          </cell>
          <cell r="D259">
            <v>0</v>
          </cell>
          <cell r="E259">
            <v>0</v>
          </cell>
          <cell r="F259">
            <v>0</v>
          </cell>
          <cell r="G259">
            <v>0</v>
          </cell>
          <cell r="H259">
            <v>0</v>
          </cell>
          <cell r="I259">
            <v>0.45</v>
          </cell>
          <cell r="J259">
            <v>0</v>
          </cell>
          <cell r="K259">
            <v>0.45</v>
          </cell>
          <cell r="L259">
            <v>0</v>
          </cell>
          <cell r="N259">
            <v>0</v>
          </cell>
        </row>
        <row r="260">
          <cell r="B260">
            <v>23</v>
          </cell>
          <cell r="C260" t="str">
            <v>Critical Illness - Guaranteed</v>
          </cell>
          <cell r="D260">
            <v>0</v>
          </cell>
          <cell r="E260">
            <v>0</v>
          </cell>
          <cell r="F260">
            <v>0</v>
          </cell>
          <cell r="G260">
            <v>0</v>
          </cell>
          <cell r="H260">
            <v>0</v>
          </cell>
          <cell r="I260">
            <v>0.12</v>
          </cell>
          <cell r="J260">
            <v>0</v>
          </cell>
          <cell r="K260">
            <v>0.12</v>
          </cell>
          <cell r="L260">
            <v>0</v>
          </cell>
          <cell r="N260">
            <v>0</v>
          </cell>
        </row>
        <row r="261">
          <cell r="B261">
            <v>24</v>
          </cell>
          <cell r="C261" t="str">
            <v>Critical Illness - NonGuarant'd</v>
          </cell>
          <cell r="D261">
            <v>0</v>
          </cell>
          <cell r="E261">
            <v>0</v>
          </cell>
          <cell r="F261">
            <v>0</v>
          </cell>
          <cell r="G261">
            <v>0</v>
          </cell>
          <cell r="H261">
            <v>0</v>
          </cell>
          <cell r="I261">
            <v>0.12</v>
          </cell>
          <cell r="J261">
            <v>0</v>
          </cell>
          <cell r="K261">
            <v>0.12</v>
          </cell>
          <cell r="L261">
            <v>0</v>
          </cell>
          <cell r="N261">
            <v>0</v>
          </cell>
        </row>
        <row r="262">
          <cell r="B262">
            <v>25</v>
          </cell>
          <cell r="C262" t="str">
            <v>Health Reinsurance</v>
          </cell>
          <cell r="D262">
            <v>0</v>
          </cell>
          <cell r="E262">
            <v>0</v>
          </cell>
          <cell r="F262">
            <v>0</v>
          </cell>
          <cell r="G262">
            <v>0</v>
          </cell>
          <cell r="H262">
            <v>0</v>
          </cell>
          <cell r="I262">
            <v>0.5165753882783386</v>
          </cell>
          <cell r="J262">
            <v>0</v>
          </cell>
          <cell r="K262">
            <v>0.5165753882783386</v>
          </cell>
          <cell r="L262">
            <v>0</v>
          </cell>
          <cell r="N262">
            <v>0</v>
          </cell>
        </row>
        <row r="263">
          <cell r="B263">
            <v>26</v>
          </cell>
          <cell r="C263" t="str">
            <v>Other Health</v>
          </cell>
          <cell r="D263">
            <v>0</v>
          </cell>
          <cell r="E263">
            <v>0</v>
          </cell>
          <cell r="F263">
            <v>0</v>
          </cell>
          <cell r="G263">
            <v>0</v>
          </cell>
          <cell r="H263">
            <v>0</v>
          </cell>
          <cell r="I263">
            <v>0.38158989429457829</v>
          </cell>
          <cell r="J263">
            <v>0</v>
          </cell>
          <cell r="K263">
            <v>0.38158989429457829</v>
          </cell>
          <cell r="L263">
            <v>0</v>
          </cell>
          <cell r="N263">
            <v>0</v>
          </cell>
        </row>
        <row r="264">
          <cell r="B264">
            <v>27</v>
          </cell>
          <cell r="C264" t="str">
            <v>Other Health</v>
          </cell>
          <cell r="D264">
            <v>0</v>
          </cell>
          <cell r="E264">
            <v>0</v>
          </cell>
          <cell r="F264">
            <v>0</v>
          </cell>
          <cell r="G264">
            <v>0</v>
          </cell>
          <cell r="H264">
            <v>0</v>
          </cell>
          <cell r="I264">
            <v>0.38158989429457829</v>
          </cell>
          <cell r="J264">
            <v>0</v>
          </cell>
          <cell r="K264">
            <v>0.38158989429457829</v>
          </cell>
          <cell r="L264">
            <v>0</v>
          </cell>
          <cell r="N264">
            <v>0</v>
          </cell>
        </row>
        <row r="265">
          <cell r="B265">
            <v>28</v>
          </cell>
          <cell r="C265" t="str">
            <v>Sub-Total</v>
          </cell>
          <cell r="D265">
            <v>0</v>
          </cell>
          <cell r="E265">
            <v>0</v>
          </cell>
          <cell r="F265">
            <v>0</v>
          </cell>
          <cell r="G265">
            <v>0</v>
          </cell>
          <cell r="H265">
            <v>0</v>
          </cell>
          <cell r="I265">
            <v>0</v>
          </cell>
          <cell r="K265">
            <v>0</v>
          </cell>
          <cell r="L265">
            <v>0</v>
          </cell>
        </row>
        <row r="267">
          <cell r="D267" t="str">
            <v>(1)</v>
          </cell>
          <cell r="E267" t="str">
            <v>(2)</v>
          </cell>
          <cell r="F267" t="str">
            <v>(3)</v>
          </cell>
          <cell r="G267" t="str">
            <v>(4)</v>
          </cell>
          <cell r="H267" t="str">
            <v>(5)</v>
          </cell>
          <cell r="I267" t="str">
            <v>(6)</v>
          </cell>
          <cell r="J267" t="str">
            <v>(7)</v>
          </cell>
          <cell r="K267" t="str">
            <v>(8)</v>
          </cell>
          <cell r="L267" t="str">
            <v>(9)</v>
          </cell>
          <cell r="M267" t="str">
            <v>(10)</v>
          </cell>
        </row>
        <row r="269">
          <cell r="E269" t="str">
            <v>&lt;----------------- Net Premiums Written -----------------&gt;</v>
          </cell>
          <cell r="J269" t="str">
            <v>Adjust-</v>
          </cell>
          <cell r="K269" t="str">
            <v>Total</v>
          </cell>
          <cell r="L269" t="str">
            <v>Adjusted</v>
          </cell>
        </row>
        <row r="270">
          <cell r="C270" t="str">
            <v>Life Business (New business only)</v>
          </cell>
          <cell r="D270" t="str">
            <v>%</v>
          </cell>
          <cell r="E270" t="str">
            <v>Baseline</v>
          </cell>
          <cell r="F270" t="str">
            <v>Allocated Adjustment</v>
          </cell>
          <cell r="G270" t="str">
            <v>Manual Adjustment</v>
          </cell>
          <cell r="H270" t="str">
            <v>Total</v>
          </cell>
          <cell r="I270" t="str">
            <v>Capital Factor</v>
          </cell>
          <cell r="J270" t="str">
            <v>ment to Factor</v>
          </cell>
          <cell r="K270" t="str">
            <v>Capital Factor</v>
          </cell>
          <cell r="L270" t="str">
            <v>Required Capital</v>
          </cell>
          <cell r="M270" t="str">
            <v>Explanation of Adjustment</v>
          </cell>
        </row>
        <row r="271">
          <cell r="B271">
            <v>29</v>
          </cell>
          <cell r="C271" t="str">
            <v xml:space="preserve">Life - Investment Products (Unit Linked &amp; Partic) </v>
          </cell>
          <cell r="D271">
            <v>0</v>
          </cell>
          <cell r="E271">
            <v>0</v>
          </cell>
          <cell r="F271">
            <v>0</v>
          </cell>
          <cell r="G271">
            <v>0</v>
          </cell>
          <cell r="H271">
            <v>0</v>
          </cell>
          <cell r="I271">
            <v>0.02</v>
          </cell>
          <cell r="J271">
            <v>0</v>
          </cell>
          <cell r="K271">
            <v>0.02</v>
          </cell>
          <cell r="L271">
            <v>0</v>
          </cell>
        </row>
        <row r="272">
          <cell r="B272">
            <v>30</v>
          </cell>
          <cell r="C272" t="str">
            <v xml:space="preserve">Life - Protection Products (Individ &amp; Group) </v>
          </cell>
          <cell r="D272">
            <v>0</v>
          </cell>
          <cell r="E272">
            <v>0</v>
          </cell>
          <cell r="F272">
            <v>0</v>
          </cell>
          <cell r="G272">
            <v>0</v>
          </cell>
          <cell r="H272">
            <v>0</v>
          </cell>
          <cell r="I272">
            <v>0.02</v>
          </cell>
          <cell r="J272">
            <v>0</v>
          </cell>
          <cell r="K272">
            <v>0.02</v>
          </cell>
          <cell r="L272">
            <v>0</v>
          </cell>
        </row>
        <row r="273">
          <cell r="B273">
            <v>31</v>
          </cell>
          <cell r="C273" t="str">
            <v xml:space="preserve">Life Reinsurance </v>
          </cell>
          <cell r="D273">
            <v>0</v>
          </cell>
          <cell r="E273">
            <v>0</v>
          </cell>
          <cell r="F273">
            <v>0</v>
          </cell>
          <cell r="G273">
            <v>0</v>
          </cell>
          <cell r="H273">
            <v>0</v>
          </cell>
          <cell r="I273">
            <v>0.02</v>
          </cell>
          <cell r="J273">
            <v>0</v>
          </cell>
          <cell r="K273">
            <v>0.02</v>
          </cell>
          <cell r="L273">
            <v>0</v>
          </cell>
        </row>
        <row r="274">
          <cell r="B274">
            <v>32</v>
          </cell>
          <cell r="C274" t="str">
            <v xml:space="preserve">Annuities - Immediate </v>
          </cell>
          <cell r="D274">
            <v>0</v>
          </cell>
          <cell r="E274">
            <v>0</v>
          </cell>
          <cell r="F274">
            <v>0</v>
          </cell>
          <cell r="G274">
            <v>0</v>
          </cell>
          <cell r="H274">
            <v>0</v>
          </cell>
          <cell r="I274">
            <v>0.02</v>
          </cell>
          <cell r="J274">
            <v>0</v>
          </cell>
          <cell r="K274">
            <v>0.02</v>
          </cell>
          <cell r="L274">
            <v>0</v>
          </cell>
        </row>
        <row r="275">
          <cell r="B275">
            <v>33</v>
          </cell>
          <cell r="C275" t="str">
            <v xml:space="preserve">Annuities - Deferred </v>
          </cell>
          <cell r="D275">
            <v>0</v>
          </cell>
          <cell r="E275">
            <v>0</v>
          </cell>
          <cell r="F275">
            <v>0</v>
          </cell>
          <cell r="G275">
            <v>0</v>
          </cell>
          <cell r="H275">
            <v>0</v>
          </cell>
          <cell r="I275">
            <v>0.02</v>
          </cell>
          <cell r="J275">
            <v>0</v>
          </cell>
          <cell r="K275">
            <v>0.02</v>
          </cell>
          <cell r="L275">
            <v>0</v>
          </cell>
        </row>
        <row r="276">
          <cell r="B276">
            <v>34</v>
          </cell>
          <cell r="C276" t="str">
            <v xml:space="preserve">Pension Plans </v>
          </cell>
          <cell r="D276">
            <v>0</v>
          </cell>
          <cell r="E276">
            <v>0</v>
          </cell>
          <cell r="F276">
            <v>0</v>
          </cell>
          <cell r="G276">
            <v>0</v>
          </cell>
          <cell r="H276">
            <v>0</v>
          </cell>
          <cell r="I276">
            <v>0.02</v>
          </cell>
          <cell r="J276">
            <v>0</v>
          </cell>
          <cell r="K276">
            <v>0.02</v>
          </cell>
          <cell r="L276">
            <v>0</v>
          </cell>
        </row>
        <row r="277">
          <cell r="B277">
            <v>35</v>
          </cell>
          <cell r="C277" t="str">
            <v xml:space="preserve">DHI </v>
          </cell>
          <cell r="D277">
            <v>0</v>
          </cell>
          <cell r="E277">
            <v>0</v>
          </cell>
          <cell r="F277">
            <v>0</v>
          </cell>
          <cell r="G277">
            <v>0</v>
          </cell>
          <cell r="H277">
            <v>0</v>
          </cell>
          <cell r="I277">
            <v>0.02</v>
          </cell>
          <cell r="J277">
            <v>0</v>
          </cell>
          <cell r="K277">
            <v>0.02</v>
          </cell>
          <cell r="L277">
            <v>0</v>
          </cell>
        </row>
        <row r="278">
          <cell r="B278">
            <v>36</v>
          </cell>
          <cell r="C278" t="str">
            <v xml:space="preserve">German HealthCare </v>
          </cell>
          <cell r="D278">
            <v>0</v>
          </cell>
          <cell r="E278">
            <v>0</v>
          </cell>
          <cell r="F278">
            <v>0</v>
          </cell>
          <cell r="G278">
            <v>0</v>
          </cell>
          <cell r="H278">
            <v>0</v>
          </cell>
          <cell r="I278">
            <v>0.02</v>
          </cell>
          <cell r="J278">
            <v>0</v>
          </cell>
          <cell r="K278">
            <v>0.02</v>
          </cell>
          <cell r="L278">
            <v>0</v>
          </cell>
        </row>
        <row r="279">
          <cell r="B279">
            <v>37</v>
          </cell>
          <cell r="C279" t="str">
            <v xml:space="preserve">Other Life or Annuity </v>
          </cell>
          <cell r="D279">
            <v>0</v>
          </cell>
          <cell r="E279">
            <v>0</v>
          </cell>
          <cell r="F279">
            <v>0</v>
          </cell>
          <cell r="G279">
            <v>0</v>
          </cell>
          <cell r="H279">
            <v>0</v>
          </cell>
          <cell r="I279">
            <v>0.02</v>
          </cell>
          <cell r="J279">
            <v>0</v>
          </cell>
          <cell r="K279">
            <v>0.02</v>
          </cell>
          <cell r="L279">
            <v>0</v>
          </cell>
        </row>
        <row r="280">
          <cell r="B280">
            <v>38</v>
          </cell>
          <cell r="C280" t="str">
            <v xml:space="preserve">Other Life or Annuity </v>
          </cell>
          <cell r="D280">
            <v>0</v>
          </cell>
          <cell r="E280">
            <v>0</v>
          </cell>
          <cell r="F280">
            <v>0</v>
          </cell>
          <cell r="G280">
            <v>0</v>
          </cell>
          <cell r="H280">
            <v>0</v>
          </cell>
          <cell r="I280">
            <v>0.02</v>
          </cell>
          <cell r="J280">
            <v>0</v>
          </cell>
          <cell r="K280">
            <v>0.02</v>
          </cell>
          <cell r="L280">
            <v>0</v>
          </cell>
        </row>
        <row r="281">
          <cell r="B281">
            <v>39</v>
          </cell>
          <cell r="C281" t="str">
            <v>Sub-Total</v>
          </cell>
          <cell r="D281">
            <v>0</v>
          </cell>
          <cell r="E281">
            <v>0</v>
          </cell>
          <cell r="F281">
            <v>0</v>
          </cell>
          <cell r="G281">
            <v>0</v>
          </cell>
          <cell r="H281">
            <v>0</v>
          </cell>
          <cell r="I281">
            <v>0</v>
          </cell>
          <cell r="K281">
            <v>0</v>
          </cell>
          <cell r="L281">
            <v>0</v>
          </cell>
        </row>
        <row r="283">
          <cell r="B283">
            <v>40</v>
          </cell>
          <cell r="C283" t="str">
            <v>Totals</v>
          </cell>
          <cell r="D283">
            <v>0</v>
          </cell>
          <cell r="E283">
            <v>0</v>
          </cell>
          <cell r="F283">
            <v>0</v>
          </cell>
          <cell r="G283">
            <v>0</v>
          </cell>
          <cell r="H283">
            <v>0</v>
          </cell>
          <cell r="I283">
            <v>0</v>
          </cell>
          <cell r="K283">
            <v>0</v>
          </cell>
          <cell r="L283">
            <v>0</v>
          </cell>
          <cell r="N283">
            <v>0</v>
          </cell>
        </row>
        <row r="284">
          <cell r="D284">
            <v>0</v>
          </cell>
          <cell r="E284">
            <v>1</v>
          </cell>
          <cell r="F284">
            <v>1</v>
          </cell>
          <cell r="G284">
            <v>0</v>
          </cell>
          <cell r="H284">
            <v>0</v>
          </cell>
          <cell r="J284">
            <v>0.30000000000000004</v>
          </cell>
          <cell r="K284">
            <v>0.7</v>
          </cell>
          <cell r="L284">
            <v>1</v>
          </cell>
        </row>
        <row r="285">
          <cell r="B285">
            <v>41</v>
          </cell>
          <cell r="G285" t="str">
            <v>Growth Factor (for Non Life Only)</v>
          </cell>
          <cell r="I285" t="str">
            <v xml:space="preserve"> </v>
          </cell>
          <cell r="K285">
            <v>1.5</v>
          </cell>
          <cell r="L285">
            <v>1.5</v>
          </cell>
        </row>
        <row r="286">
          <cell r="B286">
            <v>42</v>
          </cell>
          <cell r="G286" t="str">
            <v>By Line Diversification Factor</v>
          </cell>
          <cell r="L286">
            <v>1</v>
          </cell>
          <cell r="N286">
            <v>1</v>
          </cell>
        </row>
        <row r="287">
          <cell r="G287" t="str">
            <v>By Country Diversification Factor</v>
          </cell>
          <cell r="L287">
            <v>1</v>
          </cell>
        </row>
        <row r="288">
          <cell r="B288">
            <v>43</v>
          </cell>
          <cell r="G288" t="str">
            <v>Adjusted Premium Capital</v>
          </cell>
          <cell r="L288">
            <v>0</v>
          </cell>
        </row>
        <row r="289">
          <cell r="B289">
            <v>44</v>
          </cell>
          <cell r="G289" t="str">
            <v>Analyst's Adjustment ( NON-Life Business)</v>
          </cell>
          <cell r="L289">
            <v>0</v>
          </cell>
        </row>
        <row r="290">
          <cell r="B290">
            <v>45</v>
          </cell>
          <cell r="G290" t="str">
            <v>Analyst's Adjustment ( LIFE Business)</v>
          </cell>
          <cell r="L290">
            <v>0</v>
          </cell>
        </row>
        <row r="291">
          <cell r="B291">
            <v>46</v>
          </cell>
          <cell r="G291" t="str">
            <v>Net Required Capital for Premium Risk (B6)</v>
          </cell>
          <cell r="L291">
            <v>0</v>
          </cell>
        </row>
        <row r="294">
          <cell r="C294" t="str">
            <v>Company Name:</v>
          </cell>
          <cell r="D294" t="str">
            <v>XYZ Sample</v>
          </cell>
          <cell r="H294" t="str">
            <v>Currency:</v>
          </cell>
          <cell r="I294" t="str">
            <v>Euros</v>
          </cell>
          <cell r="M294" t="str">
            <v>Page 39</v>
          </cell>
        </row>
        <row r="295">
          <cell r="C295" t="str">
            <v>AMB Number:</v>
          </cell>
          <cell r="D295" t="str">
            <v>99999</v>
          </cell>
          <cell r="H295" t="str">
            <v>Denomination:</v>
          </cell>
          <cell r="I295" t="str">
            <v>(000)s</v>
          </cell>
        </row>
        <row r="296">
          <cell r="C296" t="str">
            <v>Analyst:</v>
          </cell>
          <cell r="D296" t="str">
            <v xml:space="preserve"> </v>
          </cell>
        </row>
        <row r="297">
          <cell r="C297" t="str">
            <v>profitability = average</v>
          </cell>
          <cell r="G297" t="str">
            <v>NET PREMIUMS WRITTEN RISK</v>
          </cell>
        </row>
        <row r="298">
          <cell r="C298" t="str">
            <v>Pers - Late Hard Mkt</v>
          </cell>
          <cell r="H298">
            <v>41274</v>
          </cell>
        </row>
        <row r="299">
          <cell r="C299" t="str">
            <v>Comm - Early Hard Mkt</v>
          </cell>
        </row>
        <row r="300">
          <cell r="C300" t="str">
            <v>Reins XS Prop - Early Soft Mkt</v>
          </cell>
        </row>
        <row r="301">
          <cell r="C301" t="str">
            <v>Reins XS Casualty - Early Hard Mkt</v>
          </cell>
        </row>
        <row r="302">
          <cell r="D302" t="str">
            <v>(1)</v>
          </cell>
          <cell r="E302" t="str">
            <v>(2)</v>
          </cell>
          <cell r="F302" t="str">
            <v>(3)</v>
          </cell>
          <cell r="G302" t="str">
            <v>(4)</v>
          </cell>
          <cell r="H302" t="str">
            <v>(5)</v>
          </cell>
          <cell r="I302" t="str">
            <v>(6)</v>
          </cell>
          <cell r="J302" t="str">
            <v>(7)</v>
          </cell>
          <cell r="K302" t="str">
            <v>(8)</v>
          </cell>
          <cell r="L302" t="str">
            <v>(9)</v>
          </cell>
          <cell r="M302" t="str">
            <v>(10)</v>
          </cell>
        </row>
        <row r="304">
          <cell r="E304" t="str">
            <v>&lt;----------------- Net Premiums Written -----------------&gt;</v>
          </cell>
          <cell r="J304" t="str">
            <v>Adjust-</v>
          </cell>
          <cell r="K304" t="str">
            <v>Total</v>
          </cell>
          <cell r="L304" t="str">
            <v>Adjusted</v>
          </cell>
        </row>
        <row r="305">
          <cell r="C305" t="str">
            <v>Property Casualty Business</v>
          </cell>
          <cell r="D305" t="str">
            <v>%</v>
          </cell>
          <cell r="E305" t="str">
            <v>Baseline</v>
          </cell>
          <cell r="F305" t="str">
            <v>Allocated Adjustment</v>
          </cell>
          <cell r="G305" t="str">
            <v>Manual Adjustment</v>
          </cell>
          <cell r="H305" t="str">
            <v>Total</v>
          </cell>
          <cell r="I305" t="str">
            <v>Capital Factor</v>
          </cell>
          <cell r="J305" t="str">
            <v>ment to Factor</v>
          </cell>
          <cell r="K305" t="str">
            <v>Capital Factor</v>
          </cell>
          <cell r="L305" t="str">
            <v>Required Capital</v>
          </cell>
          <cell r="M305" t="str">
            <v>Explanation of Adjustment</v>
          </cell>
        </row>
        <row r="306">
          <cell r="B306">
            <v>1</v>
          </cell>
          <cell r="C306" t="str">
            <v>Personal Property</v>
          </cell>
          <cell r="D306">
            <v>0</v>
          </cell>
          <cell r="E306">
            <v>0</v>
          </cell>
          <cell r="F306">
            <v>0</v>
          </cell>
          <cell r="G306">
            <v>0</v>
          </cell>
          <cell r="H306">
            <v>0</v>
          </cell>
          <cell r="I306">
            <v>0.49680678758573898</v>
          </cell>
          <cell r="J306">
            <v>0</v>
          </cell>
          <cell r="K306">
            <v>0.49680678758573898</v>
          </cell>
          <cell r="L306">
            <v>0</v>
          </cell>
          <cell r="N306">
            <v>0</v>
          </cell>
        </row>
        <row r="307">
          <cell r="B307">
            <v>2</v>
          </cell>
          <cell r="C307" t="str">
            <v>Personal Motor</v>
          </cell>
          <cell r="D307">
            <v>0</v>
          </cell>
          <cell r="E307">
            <v>0</v>
          </cell>
          <cell r="F307">
            <v>0</v>
          </cell>
          <cell r="G307">
            <v>0</v>
          </cell>
          <cell r="H307">
            <v>0</v>
          </cell>
          <cell r="I307">
            <v>0.34118056496851962</v>
          </cell>
          <cell r="J307">
            <v>0</v>
          </cell>
          <cell r="K307">
            <v>0.34118056496851962</v>
          </cell>
          <cell r="L307">
            <v>0</v>
          </cell>
          <cell r="N307">
            <v>0</v>
          </cell>
        </row>
        <row r="308">
          <cell r="B308">
            <v>3</v>
          </cell>
          <cell r="C308" t="str">
            <v>Commercial Motor</v>
          </cell>
          <cell r="D308">
            <v>0</v>
          </cell>
          <cell r="E308">
            <v>0</v>
          </cell>
          <cell r="F308">
            <v>0</v>
          </cell>
          <cell r="G308">
            <v>0</v>
          </cell>
          <cell r="H308">
            <v>0</v>
          </cell>
          <cell r="I308">
            <v>0.39534800486383992</v>
          </cell>
          <cell r="J308">
            <v>0</v>
          </cell>
          <cell r="K308">
            <v>0.39534800486383992</v>
          </cell>
          <cell r="L308">
            <v>0</v>
          </cell>
          <cell r="N308">
            <v>0</v>
          </cell>
        </row>
        <row r="309">
          <cell r="B309">
            <v>4</v>
          </cell>
          <cell r="C309" t="str">
            <v>Occupational Accident</v>
          </cell>
          <cell r="D309">
            <v>0</v>
          </cell>
          <cell r="E309">
            <v>0</v>
          </cell>
          <cell r="F309">
            <v>0</v>
          </cell>
          <cell r="G309">
            <v>0</v>
          </cell>
          <cell r="H309">
            <v>0</v>
          </cell>
          <cell r="I309">
            <v>0.40167357294166139</v>
          </cell>
          <cell r="J309">
            <v>0</v>
          </cell>
          <cell r="K309">
            <v>0.40167357294166139</v>
          </cell>
          <cell r="L309">
            <v>0</v>
          </cell>
          <cell r="N309">
            <v>0</v>
          </cell>
        </row>
        <row r="310">
          <cell r="B310">
            <v>5</v>
          </cell>
          <cell r="C310" t="str">
            <v>Comm'l Multi Peril</v>
          </cell>
          <cell r="D310">
            <v>0</v>
          </cell>
          <cell r="E310">
            <v>0</v>
          </cell>
          <cell r="F310">
            <v>0</v>
          </cell>
          <cell r="G310">
            <v>0</v>
          </cell>
          <cell r="H310">
            <v>0</v>
          </cell>
          <cell r="I310">
            <v>0.40167357294166139</v>
          </cell>
          <cell r="J310">
            <v>0</v>
          </cell>
          <cell r="K310">
            <v>0.40167357294166139</v>
          </cell>
          <cell r="L310">
            <v>0</v>
          </cell>
          <cell r="N310">
            <v>0</v>
          </cell>
        </row>
        <row r="311">
          <cell r="B311">
            <v>6</v>
          </cell>
          <cell r="C311" t="str">
            <v>Med Mal (Occ)</v>
          </cell>
          <cell r="D311">
            <v>0</v>
          </cell>
          <cell r="E311">
            <v>0</v>
          </cell>
          <cell r="F311">
            <v>0</v>
          </cell>
          <cell r="G311">
            <v>0</v>
          </cell>
          <cell r="H311">
            <v>0</v>
          </cell>
          <cell r="I311">
            <v>0.41495203816287335</v>
          </cell>
          <cell r="J311">
            <v>0</v>
          </cell>
          <cell r="K311">
            <v>0.41495203816287335</v>
          </cell>
          <cell r="L311">
            <v>0</v>
          </cell>
          <cell r="N311">
            <v>0</v>
          </cell>
        </row>
        <row r="312">
          <cell r="B312">
            <v>7</v>
          </cell>
          <cell r="C312" t="str">
            <v>Med Mal (C/M)</v>
          </cell>
          <cell r="D312">
            <v>0</v>
          </cell>
          <cell r="E312">
            <v>0</v>
          </cell>
          <cell r="F312">
            <v>0</v>
          </cell>
          <cell r="G312">
            <v>0</v>
          </cell>
          <cell r="H312">
            <v>0</v>
          </cell>
          <cell r="I312">
            <v>0.36295804783885066</v>
          </cell>
          <cell r="J312">
            <v>0</v>
          </cell>
          <cell r="K312">
            <v>0.36295804783885066</v>
          </cell>
          <cell r="L312">
            <v>0</v>
          </cell>
          <cell r="N312">
            <v>0</v>
          </cell>
        </row>
        <row r="313">
          <cell r="B313">
            <v>8</v>
          </cell>
          <cell r="C313" t="str">
            <v>Special Liab (Ocean, Air, B&amp;M)</v>
          </cell>
          <cell r="D313">
            <v>0</v>
          </cell>
          <cell r="E313">
            <v>0</v>
          </cell>
          <cell r="F313">
            <v>0</v>
          </cell>
          <cell r="G313">
            <v>0</v>
          </cell>
          <cell r="H313">
            <v>0</v>
          </cell>
          <cell r="I313">
            <v>0.40987099279761363</v>
          </cell>
          <cell r="J313">
            <v>0</v>
          </cell>
          <cell r="K313">
            <v>0.40987099279761363</v>
          </cell>
          <cell r="L313">
            <v>0</v>
          </cell>
          <cell r="N313">
            <v>0</v>
          </cell>
        </row>
        <row r="314">
          <cell r="B314">
            <v>9</v>
          </cell>
          <cell r="C314" t="str">
            <v>Other Liab (Occ)</v>
          </cell>
          <cell r="D314">
            <v>0</v>
          </cell>
          <cell r="E314">
            <v>0</v>
          </cell>
          <cell r="F314">
            <v>0</v>
          </cell>
          <cell r="G314">
            <v>0</v>
          </cell>
          <cell r="H314">
            <v>0</v>
          </cell>
          <cell r="I314">
            <v>0.44237177636746849</v>
          </cell>
          <cell r="J314">
            <v>0</v>
          </cell>
          <cell r="K314">
            <v>0.44237177636746849</v>
          </cell>
          <cell r="L314">
            <v>0</v>
          </cell>
          <cell r="N314">
            <v>0</v>
          </cell>
        </row>
        <row r="315">
          <cell r="B315">
            <v>10</v>
          </cell>
          <cell r="C315" t="str">
            <v>Other Liab (C/M)</v>
          </cell>
          <cell r="D315">
            <v>0</v>
          </cell>
          <cell r="E315">
            <v>0</v>
          </cell>
          <cell r="F315">
            <v>0</v>
          </cell>
          <cell r="G315">
            <v>0</v>
          </cell>
          <cell r="H315">
            <v>0</v>
          </cell>
          <cell r="I315">
            <v>0.3760988510689714</v>
          </cell>
          <cell r="J315">
            <v>0</v>
          </cell>
          <cell r="K315">
            <v>0.3760988510689714</v>
          </cell>
          <cell r="L315">
            <v>0</v>
          </cell>
          <cell r="N315">
            <v>0</v>
          </cell>
        </row>
        <row r="316">
          <cell r="B316">
            <v>11</v>
          </cell>
          <cell r="C316" t="str">
            <v>Prod Liab (Occ)</v>
          </cell>
          <cell r="D316">
            <v>0</v>
          </cell>
          <cell r="E316">
            <v>0</v>
          </cell>
          <cell r="F316">
            <v>0</v>
          </cell>
          <cell r="G316">
            <v>0</v>
          </cell>
          <cell r="H316">
            <v>0</v>
          </cell>
          <cell r="I316">
            <v>0.42370630057137271</v>
          </cell>
          <cell r="J316">
            <v>0</v>
          </cell>
          <cell r="K316">
            <v>0.42370630057137271</v>
          </cell>
          <cell r="L316">
            <v>0</v>
          </cell>
          <cell r="N316">
            <v>0</v>
          </cell>
        </row>
        <row r="317">
          <cell r="B317">
            <v>12</v>
          </cell>
          <cell r="C317" t="str">
            <v>Prod Liab (C/M)</v>
          </cell>
          <cell r="D317">
            <v>0</v>
          </cell>
          <cell r="E317">
            <v>0</v>
          </cell>
          <cell r="F317">
            <v>0</v>
          </cell>
          <cell r="G317">
            <v>0</v>
          </cell>
          <cell r="H317">
            <v>0</v>
          </cell>
          <cell r="I317">
            <v>0.35992255639933818</v>
          </cell>
          <cell r="J317">
            <v>0</v>
          </cell>
          <cell r="K317">
            <v>0.35992255639933818</v>
          </cell>
          <cell r="L317">
            <v>0</v>
          </cell>
          <cell r="N317">
            <v>0</v>
          </cell>
        </row>
        <row r="318">
          <cell r="B318">
            <v>13</v>
          </cell>
          <cell r="C318" t="str">
            <v>Commercial Property</v>
          </cell>
          <cell r="D318">
            <v>0</v>
          </cell>
          <cell r="E318">
            <v>0</v>
          </cell>
          <cell r="F318">
            <v>0</v>
          </cell>
          <cell r="G318">
            <v>0</v>
          </cell>
          <cell r="H318">
            <v>0</v>
          </cell>
          <cell r="I318">
            <v>0.47818282493054926</v>
          </cell>
          <cell r="J318">
            <v>0</v>
          </cell>
          <cell r="K318">
            <v>0.47818282493054926</v>
          </cell>
          <cell r="L318">
            <v>0</v>
          </cell>
          <cell r="N318">
            <v>0</v>
          </cell>
        </row>
        <row r="319">
          <cell r="B319">
            <v>14</v>
          </cell>
          <cell r="C319" t="str">
            <v>Motor Phys Damage</v>
          </cell>
          <cell r="D319">
            <v>0</v>
          </cell>
          <cell r="E319">
            <v>0</v>
          </cell>
          <cell r="F319">
            <v>0</v>
          </cell>
          <cell r="G319">
            <v>0</v>
          </cell>
          <cell r="H319">
            <v>0</v>
          </cell>
          <cell r="I319">
            <v>0.32468613812784297</v>
          </cell>
          <cell r="J319">
            <v>0</v>
          </cell>
          <cell r="K319">
            <v>0.32468613812784297</v>
          </cell>
          <cell r="L319">
            <v>0</v>
          </cell>
          <cell r="N319">
            <v>0</v>
          </cell>
        </row>
        <row r="320">
          <cell r="B320">
            <v>15</v>
          </cell>
          <cell r="C320" t="str">
            <v>Fid &amp; Sur /Fin. Guar</v>
          </cell>
          <cell r="D320">
            <v>0</v>
          </cell>
          <cell r="E320">
            <v>0</v>
          </cell>
          <cell r="F320">
            <v>0</v>
          </cell>
          <cell r="G320">
            <v>0</v>
          </cell>
          <cell r="H320">
            <v>0</v>
          </cell>
          <cell r="I320">
            <v>0.3347279774513845</v>
          </cell>
          <cell r="J320">
            <v>0</v>
          </cell>
          <cell r="K320">
            <v>0.3347279774513845</v>
          </cell>
          <cell r="L320">
            <v>0</v>
          </cell>
          <cell r="N320">
            <v>0</v>
          </cell>
        </row>
        <row r="321">
          <cell r="B321">
            <v>16</v>
          </cell>
          <cell r="C321" t="str">
            <v>X/S Property</v>
          </cell>
          <cell r="D321">
            <v>0</v>
          </cell>
          <cell r="E321">
            <v>0</v>
          </cell>
          <cell r="F321">
            <v>0</v>
          </cell>
          <cell r="G321">
            <v>0</v>
          </cell>
          <cell r="H321">
            <v>0</v>
          </cell>
          <cell r="I321">
            <v>0.54928106074259153</v>
          </cell>
          <cell r="J321">
            <v>0</v>
          </cell>
          <cell r="K321">
            <v>0.54928106074259153</v>
          </cell>
          <cell r="L321">
            <v>0</v>
          </cell>
          <cell r="N321">
            <v>0</v>
          </cell>
        </row>
        <row r="322">
          <cell r="B322">
            <v>17</v>
          </cell>
          <cell r="C322" t="str">
            <v>X/S Casualty</v>
          </cell>
          <cell r="D322">
            <v>0</v>
          </cell>
          <cell r="E322">
            <v>0</v>
          </cell>
          <cell r="F322">
            <v>0</v>
          </cell>
          <cell r="G322">
            <v>0</v>
          </cell>
          <cell r="H322">
            <v>0</v>
          </cell>
          <cell r="I322">
            <v>0.48278073670872762</v>
          </cell>
          <cell r="J322">
            <v>0</v>
          </cell>
          <cell r="K322">
            <v>0.48278073670872762</v>
          </cell>
          <cell r="L322">
            <v>0</v>
          </cell>
          <cell r="N322">
            <v>0</v>
          </cell>
        </row>
        <row r="323">
          <cell r="B323">
            <v>18</v>
          </cell>
          <cell r="C323" t="str">
            <v>Other P/C</v>
          </cell>
          <cell r="D323">
            <v>0</v>
          </cell>
          <cell r="E323">
            <v>0</v>
          </cell>
          <cell r="F323">
            <v>0</v>
          </cell>
          <cell r="G323">
            <v>0</v>
          </cell>
          <cell r="H323">
            <v>0</v>
          </cell>
          <cell r="I323">
            <v>0.40167357294166139</v>
          </cell>
          <cell r="J323">
            <v>0</v>
          </cell>
          <cell r="K323">
            <v>0.40167357294166139</v>
          </cell>
          <cell r="L323">
            <v>0</v>
          </cell>
          <cell r="N323">
            <v>0</v>
          </cell>
        </row>
        <row r="324">
          <cell r="B324">
            <v>19</v>
          </cell>
          <cell r="C324" t="str">
            <v>Other P/C</v>
          </cell>
          <cell r="D324">
            <v>0</v>
          </cell>
          <cell r="E324">
            <v>0</v>
          </cell>
          <cell r="F324">
            <v>0</v>
          </cell>
          <cell r="G324">
            <v>0</v>
          </cell>
          <cell r="H324">
            <v>0</v>
          </cell>
          <cell r="I324">
            <v>0.40167357294166139</v>
          </cell>
          <cell r="J324">
            <v>0</v>
          </cell>
          <cell r="K324">
            <v>0.40167357294166139</v>
          </cell>
          <cell r="L324">
            <v>0</v>
          </cell>
          <cell r="N324">
            <v>0</v>
          </cell>
        </row>
        <row r="325">
          <cell r="B325">
            <v>20</v>
          </cell>
          <cell r="C325" t="str">
            <v>Sub-Total</v>
          </cell>
          <cell r="D325">
            <v>0</v>
          </cell>
          <cell r="E325">
            <v>0</v>
          </cell>
          <cell r="F325">
            <v>0</v>
          </cell>
          <cell r="G325">
            <v>0</v>
          </cell>
          <cell r="H325">
            <v>0</v>
          </cell>
          <cell r="I325">
            <v>0</v>
          </cell>
          <cell r="K325">
            <v>0</v>
          </cell>
          <cell r="L325">
            <v>0</v>
          </cell>
        </row>
        <row r="327">
          <cell r="D327" t="str">
            <v>(1)</v>
          </cell>
          <cell r="E327" t="str">
            <v>(2)</v>
          </cell>
          <cell r="F327" t="str">
            <v>(3)</v>
          </cell>
          <cell r="G327" t="str">
            <v>(4)</v>
          </cell>
          <cell r="H327" t="str">
            <v>(5)</v>
          </cell>
          <cell r="I327" t="str">
            <v>(6)</v>
          </cell>
          <cell r="J327" t="str">
            <v>(7)</v>
          </cell>
          <cell r="K327" t="str">
            <v>(8)</v>
          </cell>
          <cell r="L327" t="str">
            <v>(9)</v>
          </cell>
          <cell r="M327" t="str">
            <v>(10)</v>
          </cell>
        </row>
        <row r="329">
          <cell r="E329" t="str">
            <v>&lt;----------------- Net Premiums Written -----------------&gt;</v>
          </cell>
          <cell r="J329" t="str">
            <v>Adjust-</v>
          </cell>
          <cell r="K329" t="str">
            <v>Total</v>
          </cell>
          <cell r="L329" t="str">
            <v>Adjusted</v>
          </cell>
        </row>
        <row r="330">
          <cell r="C330" t="str">
            <v>Health Business</v>
          </cell>
          <cell r="D330" t="str">
            <v>%</v>
          </cell>
          <cell r="E330" t="str">
            <v>Baseline</v>
          </cell>
          <cell r="F330" t="str">
            <v>Allocated Adjustment</v>
          </cell>
          <cell r="G330" t="str">
            <v>Manual Adjustment</v>
          </cell>
          <cell r="H330" t="str">
            <v>Total</v>
          </cell>
          <cell r="I330" t="str">
            <v>Capital Factor</v>
          </cell>
          <cell r="J330" t="str">
            <v>ment to Factor</v>
          </cell>
          <cell r="K330" t="str">
            <v>Capital Factor</v>
          </cell>
          <cell r="L330" t="str">
            <v>Required Capital</v>
          </cell>
          <cell r="M330" t="str">
            <v>Explanation of Adjustment</v>
          </cell>
        </row>
        <row r="331">
          <cell r="B331">
            <v>21</v>
          </cell>
          <cell r="C331" t="str">
            <v>Medical</v>
          </cell>
          <cell r="D331">
            <v>0</v>
          </cell>
          <cell r="E331">
            <v>0</v>
          </cell>
          <cell r="F331">
            <v>0</v>
          </cell>
          <cell r="G331">
            <v>0</v>
          </cell>
          <cell r="H331">
            <v>0</v>
          </cell>
          <cell r="I331">
            <v>0.25</v>
          </cell>
          <cell r="J331">
            <v>0</v>
          </cell>
          <cell r="K331">
            <v>0.25</v>
          </cell>
          <cell r="L331">
            <v>0</v>
          </cell>
          <cell r="N331">
            <v>0</v>
          </cell>
        </row>
        <row r="332">
          <cell r="B332">
            <v>22</v>
          </cell>
          <cell r="C332" t="str">
            <v>Disability and Long Term Care</v>
          </cell>
          <cell r="D332">
            <v>0</v>
          </cell>
          <cell r="E332">
            <v>0</v>
          </cell>
          <cell r="F332">
            <v>0</v>
          </cell>
          <cell r="G332">
            <v>0</v>
          </cell>
          <cell r="H332">
            <v>0</v>
          </cell>
          <cell r="I332">
            <v>0.45</v>
          </cell>
          <cell r="J332">
            <v>0</v>
          </cell>
          <cell r="K332">
            <v>0.45</v>
          </cell>
          <cell r="L332">
            <v>0</v>
          </cell>
          <cell r="N332">
            <v>0</v>
          </cell>
        </row>
        <row r="333">
          <cell r="B333">
            <v>23</v>
          </cell>
          <cell r="C333" t="str">
            <v>Critical Illness - Guaranteed</v>
          </cell>
          <cell r="D333">
            <v>0</v>
          </cell>
          <cell r="E333">
            <v>0</v>
          </cell>
          <cell r="F333">
            <v>0</v>
          </cell>
          <cell r="G333">
            <v>0</v>
          </cell>
          <cell r="H333">
            <v>0</v>
          </cell>
          <cell r="I333">
            <v>0.12</v>
          </cell>
          <cell r="J333">
            <v>0</v>
          </cell>
          <cell r="K333">
            <v>0.12</v>
          </cell>
          <cell r="L333">
            <v>0</v>
          </cell>
          <cell r="N333">
            <v>0</v>
          </cell>
        </row>
        <row r="334">
          <cell r="B334">
            <v>24</v>
          </cell>
          <cell r="C334" t="str">
            <v>Critical Illness - NonGuarant'd</v>
          </cell>
          <cell r="D334">
            <v>0</v>
          </cell>
          <cell r="E334">
            <v>0</v>
          </cell>
          <cell r="F334">
            <v>0</v>
          </cell>
          <cell r="G334">
            <v>0</v>
          </cell>
          <cell r="H334">
            <v>0</v>
          </cell>
          <cell r="I334">
            <v>0.12</v>
          </cell>
          <cell r="J334">
            <v>0</v>
          </cell>
          <cell r="K334">
            <v>0.12</v>
          </cell>
          <cell r="L334">
            <v>0</v>
          </cell>
          <cell r="N334">
            <v>0</v>
          </cell>
        </row>
        <row r="335">
          <cell r="B335">
            <v>25</v>
          </cell>
          <cell r="C335" t="str">
            <v>Health Reinsurance</v>
          </cell>
          <cell r="D335">
            <v>0</v>
          </cell>
          <cell r="E335">
            <v>0</v>
          </cell>
          <cell r="F335">
            <v>0</v>
          </cell>
          <cell r="G335">
            <v>0</v>
          </cell>
          <cell r="H335">
            <v>0</v>
          </cell>
          <cell r="I335">
            <v>0.48278073670872762</v>
          </cell>
          <cell r="J335">
            <v>0</v>
          </cell>
          <cell r="K335">
            <v>0.48278073670872762</v>
          </cell>
          <cell r="L335">
            <v>0</v>
          </cell>
          <cell r="N335">
            <v>0</v>
          </cell>
        </row>
        <row r="336">
          <cell r="B336">
            <v>26</v>
          </cell>
          <cell r="C336" t="str">
            <v>Other Health</v>
          </cell>
          <cell r="D336">
            <v>0</v>
          </cell>
          <cell r="E336">
            <v>0</v>
          </cell>
          <cell r="F336">
            <v>0</v>
          </cell>
          <cell r="G336">
            <v>0</v>
          </cell>
          <cell r="H336">
            <v>0</v>
          </cell>
          <cell r="I336">
            <v>0.38158989429457829</v>
          </cell>
          <cell r="J336">
            <v>0</v>
          </cell>
          <cell r="K336">
            <v>0.38158989429457829</v>
          </cell>
          <cell r="L336">
            <v>0</v>
          </cell>
          <cell r="N336">
            <v>0</v>
          </cell>
        </row>
        <row r="337">
          <cell r="B337">
            <v>27</v>
          </cell>
          <cell r="C337" t="str">
            <v>Other Health</v>
          </cell>
          <cell r="D337">
            <v>0</v>
          </cell>
          <cell r="E337">
            <v>0</v>
          </cell>
          <cell r="F337">
            <v>0</v>
          </cell>
          <cell r="G337">
            <v>0</v>
          </cell>
          <cell r="H337">
            <v>0</v>
          </cell>
          <cell r="I337">
            <v>0.38158989429457829</v>
          </cell>
          <cell r="J337">
            <v>0</v>
          </cell>
          <cell r="K337">
            <v>0.38158989429457829</v>
          </cell>
          <cell r="L337">
            <v>0</v>
          </cell>
          <cell r="N337">
            <v>0</v>
          </cell>
        </row>
        <row r="338">
          <cell r="B338">
            <v>28</v>
          </cell>
          <cell r="C338" t="str">
            <v>Sub-Total</v>
          </cell>
          <cell r="D338">
            <v>0</v>
          </cell>
          <cell r="E338">
            <v>0</v>
          </cell>
          <cell r="F338">
            <v>0</v>
          </cell>
          <cell r="G338">
            <v>0</v>
          </cell>
          <cell r="H338">
            <v>0</v>
          </cell>
          <cell r="I338">
            <v>0</v>
          </cell>
          <cell r="K338">
            <v>0</v>
          </cell>
          <cell r="L338">
            <v>0</v>
          </cell>
        </row>
        <row r="340">
          <cell r="D340" t="str">
            <v>(1)</v>
          </cell>
          <cell r="E340" t="str">
            <v>(2)</v>
          </cell>
          <cell r="F340" t="str">
            <v>(3)</v>
          </cell>
          <cell r="G340" t="str">
            <v>(4)</v>
          </cell>
          <cell r="H340" t="str">
            <v>(5)</v>
          </cell>
          <cell r="I340" t="str">
            <v>(6)</v>
          </cell>
          <cell r="J340" t="str">
            <v>(7)</v>
          </cell>
          <cell r="K340" t="str">
            <v>(8)</v>
          </cell>
          <cell r="L340" t="str">
            <v>(9)</v>
          </cell>
          <cell r="M340" t="str">
            <v>(10)</v>
          </cell>
        </row>
        <row r="342">
          <cell r="E342" t="str">
            <v>&lt;----------------- Net Premiums Written -----------------&gt;</v>
          </cell>
          <cell r="J342" t="str">
            <v>Adjust-</v>
          </cell>
          <cell r="K342" t="str">
            <v>Total</v>
          </cell>
          <cell r="L342" t="str">
            <v>Adjusted</v>
          </cell>
        </row>
        <row r="343">
          <cell r="C343" t="str">
            <v>Life Business (New business only)</v>
          </cell>
          <cell r="D343" t="str">
            <v>%</v>
          </cell>
          <cell r="E343" t="str">
            <v>Baseline</v>
          </cell>
          <cell r="F343" t="str">
            <v>Allocated Adjustment</v>
          </cell>
          <cell r="G343" t="str">
            <v>Manual Adjustment</v>
          </cell>
          <cell r="H343" t="str">
            <v>Total</v>
          </cell>
          <cell r="I343" t="str">
            <v>Capital Factor</v>
          </cell>
          <cell r="J343" t="str">
            <v>ment to Factor</v>
          </cell>
          <cell r="K343" t="str">
            <v>Capital Factor</v>
          </cell>
          <cell r="L343" t="str">
            <v>Required Capital</v>
          </cell>
          <cell r="M343" t="str">
            <v>Explanation of Adjustment</v>
          </cell>
        </row>
        <row r="344">
          <cell r="B344">
            <v>29</v>
          </cell>
          <cell r="C344" t="str">
            <v xml:space="preserve">Life - Investment Products (Unit Linked &amp; Partic) </v>
          </cell>
          <cell r="D344">
            <v>0</v>
          </cell>
          <cell r="E344">
            <v>0</v>
          </cell>
          <cell r="F344">
            <v>0</v>
          </cell>
          <cell r="G344">
            <v>0</v>
          </cell>
          <cell r="H344">
            <v>0</v>
          </cell>
          <cell r="I344">
            <v>0.02</v>
          </cell>
          <cell r="J344">
            <v>0</v>
          </cell>
          <cell r="K344">
            <v>0.02</v>
          </cell>
          <cell r="L344">
            <v>0</v>
          </cell>
        </row>
        <row r="345">
          <cell r="B345">
            <v>30</v>
          </cell>
          <cell r="C345" t="str">
            <v xml:space="preserve">Life - Protection Products (Individ &amp; Group) </v>
          </cell>
          <cell r="D345">
            <v>0</v>
          </cell>
          <cell r="E345">
            <v>0</v>
          </cell>
          <cell r="F345">
            <v>0</v>
          </cell>
          <cell r="G345">
            <v>0</v>
          </cell>
          <cell r="H345">
            <v>0</v>
          </cell>
          <cell r="I345">
            <v>0.02</v>
          </cell>
          <cell r="J345">
            <v>0</v>
          </cell>
          <cell r="K345">
            <v>0.02</v>
          </cell>
          <cell r="L345">
            <v>0</v>
          </cell>
        </row>
        <row r="346">
          <cell r="B346">
            <v>31</v>
          </cell>
          <cell r="C346" t="str">
            <v xml:space="preserve">Life Reinsurance </v>
          </cell>
          <cell r="D346">
            <v>0</v>
          </cell>
          <cell r="E346">
            <v>0</v>
          </cell>
          <cell r="F346">
            <v>0</v>
          </cell>
          <cell r="G346">
            <v>0</v>
          </cell>
          <cell r="H346">
            <v>0</v>
          </cell>
          <cell r="I346">
            <v>0.02</v>
          </cell>
          <cell r="J346">
            <v>0</v>
          </cell>
          <cell r="K346">
            <v>0.02</v>
          </cell>
          <cell r="L346">
            <v>0</v>
          </cell>
        </row>
        <row r="347">
          <cell r="B347">
            <v>32</v>
          </cell>
          <cell r="C347" t="str">
            <v xml:space="preserve">Annuities - Immediate </v>
          </cell>
          <cell r="D347">
            <v>0</v>
          </cell>
          <cell r="E347">
            <v>0</v>
          </cell>
          <cell r="F347">
            <v>0</v>
          </cell>
          <cell r="G347">
            <v>0</v>
          </cell>
          <cell r="H347">
            <v>0</v>
          </cell>
          <cell r="I347">
            <v>0.02</v>
          </cell>
          <cell r="J347">
            <v>0</v>
          </cell>
          <cell r="K347">
            <v>0.02</v>
          </cell>
          <cell r="L347">
            <v>0</v>
          </cell>
        </row>
        <row r="348">
          <cell r="B348">
            <v>33</v>
          </cell>
          <cell r="C348" t="str">
            <v xml:space="preserve">Annuities - Deferred </v>
          </cell>
          <cell r="D348">
            <v>0</v>
          </cell>
          <cell r="E348">
            <v>0</v>
          </cell>
          <cell r="F348">
            <v>0</v>
          </cell>
          <cell r="G348">
            <v>0</v>
          </cell>
          <cell r="H348">
            <v>0</v>
          </cell>
          <cell r="I348">
            <v>0.02</v>
          </cell>
          <cell r="J348">
            <v>0</v>
          </cell>
          <cell r="K348">
            <v>0.02</v>
          </cell>
          <cell r="L348">
            <v>0</v>
          </cell>
        </row>
        <row r="349">
          <cell r="B349">
            <v>34</v>
          </cell>
          <cell r="C349" t="str">
            <v xml:space="preserve">Pension Plans </v>
          </cell>
          <cell r="D349">
            <v>0</v>
          </cell>
          <cell r="E349">
            <v>0</v>
          </cell>
          <cell r="F349">
            <v>0</v>
          </cell>
          <cell r="G349">
            <v>0</v>
          </cell>
          <cell r="H349">
            <v>0</v>
          </cell>
          <cell r="I349">
            <v>0.02</v>
          </cell>
          <cell r="J349">
            <v>0</v>
          </cell>
          <cell r="K349">
            <v>0.02</v>
          </cell>
          <cell r="L349">
            <v>0</v>
          </cell>
        </row>
        <row r="350">
          <cell r="B350">
            <v>35</v>
          </cell>
          <cell r="C350" t="str">
            <v xml:space="preserve">DHI </v>
          </cell>
          <cell r="D350">
            <v>0</v>
          </cell>
          <cell r="E350">
            <v>0</v>
          </cell>
          <cell r="F350">
            <v>0</v>
          </cell>
          <cell r="G350">
            <v>0</v>
          </cell>
          <cell r="H350">
            <v>0</v>
          </cell>
          <cell r="I350">
            <v>0.02</v>
          </cell>
          <cell r="J350">
            <v>0</v>
          </cell>
          <cell r="K350">
            <v>0.02</v>
          </cell>
          <cell r="L350">
            <v>0</v>
          </cell>
        </row>
        <row r="351">
          <cell r="B351">
            <v>36</v>
          </cell>
          <cell r="C351" t="str">
            <v xml:space="preserve">German HealthCare </v>
          </cell>
          <cell r="D351">
            <v>0</v>
          </cell>
          <cell r="E351">
            <v>0</v>
          </cell>
          <cell r="F351">
            <v>0</v>
          </cell>
          <cell r="G351">
            <v>0</v>
          </cell>
          <cell r="H351">
            <v>0</v>
          </cell>
          <cell r="I351">
            <v>0.02</v>
          </cell>
          <cell r="J351">
            <v>0</v>
          </cell>
          <cell r="K351">
            <v>0.02</v>
          </cell>
          <cell r="L351">
            <v>0</v>
          </cell>
        </row>
        <row r="352">
          <cell r="B352">
            <v>37</v>
          </cell>
          <cell r="C352" t="str">
            <v xml:space="preserve">Other Life or Annuity </v>
          </cell>
          <cell r="D352">
            <v>0</v>
          </cell>
          <cell r="E352">
            <v>0</v>
          </cell>
          <cell r="F352">
            <v>0</v>
          </cell>
          <cell r="G352">
            <v>0</v>
          </cell>
          <cell r="H352">
            <v>0</v>
          </cell>
          <cell r="I352">
            <v>0.02</v>
          </cell>
          <cell r="J352">
            <v>0</v>
          </cell>
          <cell r="K352">
            <v>0.02</v>
          </cell>
          <cell r="L352">
            <v>0</v>
          </cell>
        </row>
        <row r="353">
          <cell r="B353">
            <v>38</v>
          </cell>
          <cell r="C353" t="str">
            <v xml:space="preserve">Other Life or Annuity </v>
          </cell>
          <cell r="D353">
            <v>0</v>
          </cell>
          <cell r="E353">
            <v>0</v>
          </cell>
          <cell r="F353">
            <v>0</v>
          </cell>
          <cell r="G353">
            <v>0</v>
          </cell>
          <cell r="H353">
            <v>0</v>
          </cell>
          <cell r="I353">
            <v>0.02</v>
          </cell>
          <cell r="J353">
            <v>0</v>
          </cell>
          <cell r="K353">
            <v>0.02</v>
          </cell>
          <cell r="L353">
            <v>0</v>
          </cell>
        </row>
        <row r="354">
          <cell r="B354">
            <v>39</v>
          </cell>
          <cell r="C354" t="str">
            <v>Sub-Total</v>
          </cell>
          <cell r="D354">
            <v>0</v>
          </cell>
          <cell r="E354">
            <v>0</v>
          </cell>
          <cell r="F354">
            <v>0</v>
          </cell>
          <cell r="G354">
            <v>0</v>
          </cell>
          <cell r="H354">
            <v>0</v>
          </cell>
          <cell r="I354">
            <v>0</v>
          </cell>
          <cell r="K354">
            <v>0</v>
          </cell>
          <cell r="L354">
            <v>0</v>
          </cell>
        </row>
        <row r="356">
          <cell r="B356">
            <v>40</v>
          </cell>
          <cell r="C356" t="str">
            <v>Totals</v>
          </cell>
          <cell r="D356">
            <v>0</v>
          </cell>
          <cell r="E356">
            <v>0</v>
          </cell>
          <cell r="F356">
            <v>0</v>
          </cell>
          <cell r="G356">
            <v>0</v>
          </cell>
          <cell r="H356">
            <v>0</v>
          </cell>
          <cell r="I356">
            <v>0</v>
          </cell>
          <cell r="K356">
            <v>0</v>
          </cell>
          <cell r="L356">
            <v>0</v>
          </cell>
          <cell r="N356">
            <v>0</v>
          </cell>
        </row>
        <row r="357">
          <cell r="D357">
            <v>0</v>
          </cell>
          <cell r="E357">
            <v>1</v>
          </cell>
          <cell r="F357">
            <v>1</v>
          </cell>
          <cell r="G357">
            <v>0</v>
          </cell>
          <cell r="H357">
            <v>0</v>
          </cell>
          <cell r="J357">
            <v>0.30000000000000004</v>
          </cell>
          <cell r="K357">
            <v>0.7</v>
          </cell>
          <cell r="L357">
            <v>1</v>
          </cell>
        </row>
        <row r="358">
          <cell r="B358">
            <v>41</v>
          </cell>
          <cell r="G358" t="str">
            <v>Growth Factor (for Non Life Only)</v>
          </cell>
          <cell r="I358" t="str">
            <v xml:space="preserve"> </v>
          </cell>
          <cell r="K358">
            <v>1.5</v>
          </cell>
          <cell r="L358">
            <v>1.5</v>
          </cell>
        </row>
        <row r="359">
          <cell r="B359">
            <v>42</v>
          </cell>
          <cell r="G359" t="str">
            <v>By Line Diversification Factor</v>
          </cell>
          <cell r="L359">
            <v>1</v>
          </cell>
          <cell r="N359">
            <v>1</v>
          </cell>
        </row>
        <row r="360">
          <cell r="G360" t="str">
            <v>By Country Diversification Factor</v>
          </cell>
          <cell r="L360">
            <v>1</v>
          </cell>
        </row>
        <row r="361">
          <cell r="B361">
            <v>43</v>
          </cell>
          <cell r="G361" t="str">
            <v>Adjusted Premium Capital</v>
          </cell>
          <cell r="L361">
            <v>0</v>
          </cell>
        </row>
        <row r="362">
          <cell r="B362">
            <v>44</v>
          </cell>
          <cell r="G362" t="str">
            <v>Analyst's Adjustment ( NON-Life Business)</v>
          </cell>
          <cell r="L362">
            <v>0</v>
          </cell>
        </row>
        <row r="363">
          <cell r="B363">
            <v>45</v>
          </cell>
          <cell r="G363" t="str">
            <v>Analyst's Adjustment ( LIFE Business)</v>
          </cell>
          <cell r="L363">
            <v>0</v>
          </cell>
        </row>
        <row r="364">
          <cell r="B364">
            <v>46</v>
          </cell>
          <cell r="G364" t="str">
            <v>Net Required Capital for Premium Risk (B6)</v>
          </cell>
          <cell r="L364">
            <v>0</v>
          </cell>
        </row>
        <row r="513">
          <cell r="C513" t="str">
            <v>Company Name:</v>
          </cell>
          <cell r="D513" t="str">
            <v>XYZ Sample</v>
          </cell>
          <cell r="H513" t="str">
            <v>Currency:</v>
          </cell>
          <cell r="I513" t="str">
            <v>US Dollars</v>
          </cell>
          <cell r="M513" t="str">
            <v>Page 7</v>
          </cell>
          <cell r="AC513" t="str">
            <v>Company Name:</v>
          </cell>
          <cell r="AD513" t="str">
            <v>XYZ Sample</v>
          </cell>
          <cell r="AK513" t="str">
            <v>Currency:</v>
          </cell>
          <cell r="AL513" t="str">
            <v>US Dollars</v>
          </cell>
        </row>
        <row r="514">
          <cell r="C514" t="str">
            <v>AMB Number:</v>
          </cell>
          <cell r="D514" t="str">
            <v>99999</v>
          </cell>
          <cell r="H514" t="str">
            <v>Denomination:</v>
          </cell>
          <cell r="I514" t="str">
            <v>(000)s</v>
          </cell>
          <cell r="AC514" t="str">
            <v>AMB Number:</v>
          </cell>
          <cell r="AD514" t="str">
            <v>99999</v>
          </cell>
          <cell r="AK514" t="str">
            <v>Denomination:</v>
          </cell>
          <cell r="AL514" t="str">
            <v>(000)s</v>
          </cell>
          <cell r="AS514" t="str">
            <v>Summary Exhibit 7</v>
          </cell>
        </row>
        <row r="515">
          <cell r="C515" t="str">
            <v>Analyst:</v>
          </cell>
          <cell r="D515" t="str">
            <v xml:space="preserve"> </v>
          </cell>
          <cell r="AC515" t="str">
            <v>Analyst:</v>
          </cell>
          <cell r="AD515" t="str">
            <v xml:space="preserve"> </v>
          </cell>
        </row>
        <row r="516">
          <cell r="C516" t="str">
            <v>profitability = average</v>
          </cell>
          <cell r="G516" t="str">
            <v>NET PREMIUMS WRITTEN RISK</v>
          </cell>
          <cell r="AC516" t="str">
            <v>profitability = average</v>
          </cell>
          <cell r="AJ516" t="str">
            <v>NET PREMIUMS WRITTEN RISK</v>
          </cell>
        </row>
        <row r="517">
          <cell r="C517" t="str">
            <v>Pers - Middle Soft Mkt</v>
          </cell>
          <cell r="H517">
            <v>39813</v>
          </cell>
        </row>
        <row r="518">
          <cell r="C518" t="str">
            <v>Comm - Late Soft Mkt</v>
          </cell>
        </row>
        <row r="519">
          <cell r="C519" t="str">
            <v>Reins XS Prop - Early Hard Mkt</v>
          </cell>
        </row>
        <row r="520">
          <cell r="C520" t="str">
            <v>Reins XS Casualty - Middle Soft Mkt</v>
          </cell>
        </row>
        <row r="521">
          <cell r="D521" t="str">
            <v>(1)</v>
          </cell>
          <cell r="E521" t="str">
            <v>(2)</v>
          </cell>
          <cell r="F521" t="str">
            <v>(3)</v>
          </cell>
          <cell r="G521" t="str">
            <v>(4)</v>
          </cell>
          <cell r="H521" t="str">
            <v>(5)</v>
          </cell>
          <cell r="I521" t="str">
            <v>(6)</v>
          </cell>
          <cell r="J521" t="str">
            <v>(7)</v>
          </cell>
          <cell r="K521" t="str">
            <v>(8)</v>
          </cell>
          <cell r="L521" t="str">
            <v>(9)</v>
          </cell>
          <cell r="M521" t="str">
            <v>(10)</v>
          </cell>
        </row>
        <row r="523">
          <cell r="E523" t="str">
            <v>&lt;----------------- Net Premiums Written -----------------&gt;</v>
          </cell>
          <cell r="J523" t="str">
            <v>Adjust-</v>
          </cell>
          <cell r="K523" t="str">
            <v>Total</v>
          </cell>
          <cell r="L523" t="str">
            <v>Adjusted</v>
          </cell>
          <cell r="AD523" t="str">
            <v>Net Premiums Written</v>
          </cell>
          <cell r="AJ523" t="str">
            <v>Selected Capital Factor</v>
          </cell>
          <cell r="AP523" t="str">
            <v>Adjusted Required Capital</v>
          </cell>
        </row>
        <row r="524">
          <cell r="C524" t="str">
            <v>Property Casualty Business</v>
          </cell>
          <cell r="D524" t="str">
            <v>%</v>
          </cell>
          <cell r="E524" t="str">
            <v>Baseline</v>
          </cell>
          <cell r="F524" t="str">
            <v>Allocated Adjustment</v>
          </cell>
          <cell r="G524" t="str">
            <v>Manual Adjustment</v>
          </cell>
          <cell r="H524" t="str">
            <v>Total</v>
          </cell>
          <cell r="I524" t="str">
            <v>Capital Factor</v>
          </cell>
          <cell r="J524" t="str">
            <v>ment to Factor</v>
          </cell>
          <cell r="K524" t="str">
            <v>Capital Factor</v>
          </cell>
          <cell r="L524" t="str">
            <v>Required Capital</v>
          </cell>
          <cell r="M524" t="str">
            <v>Explanation of Adjustment</v>
          </cell>
          <cell r="AC524" t="str">
            <v>Property Casualty Business</v>
          </cell>
          <cell r="AD524">
            <v>39813</v>
          </cell>
          <cell r="AE524">
            <v>40178</v>
          </cell>
          <cell r="AF524">
            <v>40543</v>
          </cell>
          <cell r="AG524">
            <v>40908</v>
          </cell>
          <cell r="AH524">
            <v>41274</v>
          </cell>
          <cell r="AJ524">
            <v>39813</v>
          </cell>
          <cell r="AK524">
            <v>40178</v>
          </cell>
          <cell r="AL524">
            <v>40543</v>
          </cell>
          <cell r="AM524">
            <v>40908</v>
          </cell>
          <cell r="AN524">
            <v>41274</v>
          </cell>
          <cell r="AP524">
            <v>39813</v>
          </cell>
          <cell r="AQ524">
            <v>40178</v>
          </cell>
          <cell r="AR524">
            <v>40543</v>
          </cell>
          <cell r="AS524">
            <v>40908</v>
          </cell>
          <cell r="AT524">
            <v>41274</v>
          </cell>
        </row>
        <row r="525">
          <cell r="B525">
            <v>1</v>
          </cell>
          <cell r="C525" t="str">
            <v>Personal Property</v>
          </cell>
          <cell r="D525">
            <v>0</v>
          </cell>
          <cell r="E525">
            <v>0</v>
          </cell>
          <cell r="F525">
            <v>0</v>
          </cell>
          <cell r="G525">
            <v>0</v>
          </cell>
          <cell r="H525">
            <v>0</v>
          </cell>
          <cell r="I525">
            <v>0.53908821631644022</v>
          </cell>
          <cell r="J525">
            <v>0</v>
          </cell>
          <cell r="K525">
            <v>0.53908821631644022</v>
          </cell>
          <cell r="L525">
            <v>0</v>
          </cell>
          <cell r="M525" t="str">
            <v xml:space="preserve"> </v>
          </cell>
          <cell r="AB525">
            <v>1</v>
          </cell>
          <cell r="AC525" t="str">
            <v>Personal Property</v>
          </cell>
          <cell r="AD525">
            <v>0</v>
          </cell>
          <cell r="AE525">
            <v>0</v>
          </cell>
          <cell r="AF525">
            <v>0</v>
          </cell>
          <cell r="AG525">
            <v>0</v>
          </cell>
          <cell r="AH525">
            <v>0</v>
          </cell>
          <cell r="AJ525">
            <v>0.53908821631644022</v>
          </cell>
          <cell r="AK525">
            <v>0.52851785913376492</v>
          </cell>
          <cell r="AL525">
            <v>0.52851785913376492</v>
          </cell>
          <cell r="AM525">
            <v>0.49680678758573898</v>
          </cell>
          <cell r="AN525">
            <v>0.49680678758573898</v>
          </cell>
          <cell r="AP525">
            <v>0</v>
          </cell>
          <cell r="AQ525">
            <v>0</v>
          </cell>
          <cell r="AR525">
            <v>0</v>
          </cell>
          <cell r="AS525">
            <v>0</v>
          </cell>
          <cell r="AT525">
            <v>0</v>
          </cell>
        </row>
        <row r="526">
          <cell r="B526">
            <v>2</v>
          </cell>
          <cell r="C526" t="str">
            <v>Personal Motor</v>
          </cell>
          <cell r="D526">
            <v>0</v>
          </cell>
          <cell r="E526">
            <v>0</v>
          </cell>
          <cell r="F526">
            <v>0</v>
          </cell>
          <cell r="G526">
            <v>0</v>
          </cell>
          <cell r="H526">
            <v>0</v>
          </cell>
          <cell r="I526">
            <v>0.37021720879562769</v>
          </cell>
          <cell r="J526">
            <v>0</v>
          </cell>
          <cell r="K526">
            <v>0.37021720879562769</v>
          </cell>
          <cell r="L526">
            <v>0</v>
          </cell>
          <cell r="M526" t="str">
            <v xml:space="preserve"> </v>
          </cell>
          <cell r="AB526">
            <v>2</v>
          </cell>
          <cell r="AC526" t="str">
            <v>Personal Motor</v>
          </cell>
          <cell r="AD526">
            <v>0</v>
          </cell>
          <cell r="AE526">
            <v>0</v>
          </cell>
          <cell r="AF526">
            <v>0</v>
          </cell>
          <cell r="AG526">
            <v>0</v>
          </cell>
          <cell r="AH526">
            <v>0</v>
          </cell>
          <cell r="AJ526">
            <v>0.37021720879562769</v>
          </cell>
          <cell r="AK526">
            <v>0.36295804783885066</v>
          </cell>
          <cell r="AL526">
            <v>0.36295804783885066</v>
          </cell>
          <cell r="AM526">
            <v>0.34118056496851962</v>
          </cell>
          <cell r="AN526">
            <v>0.34118056496851962</v>
          </cell>
          <cell r="AP526">
            <v>0</v>
          </cell>
          <cell r="AQ526">
            <v>0</v>
          </cell>
          <cell r="AR526">
            <v>0</v>
          </cell>
          <cell r="AS526">
            <v>0</v>
          </cell>
          <cell r="AT526">
            <v>0</v>
          </cell>
        </row>
        <row r="527">
          <cell r="B527">
            <v>3</v>
          </cell>
          <cell r="C527" t="str">
            <v>Commercial Motor</v>
          </cell>
          <cell r="D527">
            <v>0</v>
          </cell>
          <cell r="E527">
            <v>0</v>
          </cell>
          <cell r="F527">
            <v>0</v>
          </cell>
          <cell r="G527">
            <v>0</v>
          </cell>
          <cell r="H527">
            <v>0</v>
          </cell>
          <cell r="I527">
            <v>0.42302236520430875</v>
          </cell>
          <cell r="J527">
            <v>0</v>
          </cell>
          <cell r="K527">
            <v>0.42302236520430875</v>
          </cell>
          <cell r="L527">
            <v>0</v>
          </cell>
          <cell r="M527" t="str">
            <v xml:space="preserve"> </v>
          </cell>
          <cell r="AB527">
            <v>3</v>
          </cell>
          <cell r="AC527" t="str">
            <v>Commercial Motor</v>
          </cell>
          <cell r="AD527">
            <v>0</v>
          </cell>
          <cell r="AE527">
            <v>0</v>
          </cell>
          <cell r="AF527">
            <v>0</v>
          </cell>
          <cell r="AG527">
            <v>0</v>
          </cell>
          <cell r="AH527">
            <v>0</v>
          </cell>
          <cell r="AJ527">
            <v>0.42302236520430875</v>
          </cell>
          <cell r="AK527">
            <v>0.42302236520430875</v>
          </cell>
          <cell r="AL527">
            <v>0.42302236520430875</v>
          </cell>
          <cell r="AM527">
            <v>0.39534800486383992</v>
          </cell>
          <cell r="AN527">
            <v>0.39534800486383992</v>
          </cell>
          <cell r="AP527">
            <v>0</v>
          </cell>
          <cell r="AQ527">
            <v>0</v>
          </cell>
          <cell r="AR527">
            <v>0</v>
          </cell>
          <cell r="AS527">
            <v>0</v>
          </cell>
          <cell r="AT527">
            <v>0</v>
          </cell>
        </row>
        <row r="528">
          <cell r="B528">
            <v>4</v>
          </cell>
          <cell r="C528" t="str">
            <v>Occupational Accident</v>
          </cell>
          <cell r="D528">
            <v>0</v>
          </cell>
          <cell r="E528">
            <v>0</v>
          </cell>
          <cell r="F528">
            <v>0</v>
          </cell>
          <cell r="G528">
            <v>0</v>
          </cell>
          <cell r="H528">
            <v>0</v>
          </cell>
          <cell r="I528">
            <v>0.42979072304757771</v>
          </cell>
          <cell r="J528">
            <v>0</v>
          </cell>
          <cell r="K528">
            <v>0.42979072304757771</v>
          </cell>
          <cell r="L528">
            <v>0</v>
          </cell>
          <cell r="M528" t="str">
            <v xml:space="preserve"> </v>
          </cell>
          <cell r="AB528">
            <v>4</v>
          </cell>
          <cell r="AC528" t="str">
            <v>Occupational Accident</v>
          </cell>
          <cell r="AD528">
            <v>0</v>
          </cell>
          <cell r="AE528">
            <v>0</v>
          </cell>
          <cell r="AF528">
            <v>0</v>
          </cell>
          <cell r="AG528">
            <v>0</v>
          </cell>
          <cell r="AH528">
            <v>0</v>
          </cell>
          <cell r="AJ528">
            <v>0.42979072304757771</v>
          </cell>
          <cell r="AK528">
            <v>0.42979072304757771</v>
          </cell>
          <cell r="AL528">
            <v>0.42979072304757771</v>
          </cell>
          <cell r="AM528">
            <v>0.40167357294166139</v>
          </cell>
          <cell r="AN528">
            <v>0.40167357294166139</v>
          </cell>
          <cell r="AP528">
            <v>0</v>
          </cell>
          <cell r="AQ528">
            <v>0</v>
          </cell>
          <cell r="AR528">
            <v>0</v>
          </cell>
          <cell r="AS528">
            <v>0</v>
          </cell>
          <cell r="AT528">
            <v>0</v>
          </cell>
        </row>
        <row r="529">
          <cell r="B529">
            <v>5</v>
          </cell>
          <cell r="C529" t="str">
            <v>Comm'l Multi Peril</v>
          </cell>
          <cell r="D529">
            <v>0</v>
          </cell>
          <cell r="E529">
            <v>0</v>
          </cell>
          <cell r="F529">
            <v>0</v>
          </cell>
          <cell r="G529">
            <v>0</v>
          </cell>
          <cell r="H529">
            <v>0</v>
          </cell>
          <cell r="I529">
            <v>0.42979072304757771</v>
          </cell>
          <cell r="J529">
            <v>0</v>
          </cell>
          <cell r="K529">
            <v>0.42979072304757771</v>
          </cell>
          <cell r="L529">
            <v>0</v>
          </cell>
          <cell r="M529" t="str">
            <v xml:space="preserve"> </v>
          </cell>
          <cell r="AB529">
            <v>5</v>
          </cell>
          <cell r="AC529" t="str">
            <v>Comm'l Multi Peril</v>
          </cell>
          <cell r="AD529">
            <v>0</v>
          </cell>
          <cell r="AE529">
            <v>0</v>
          </cell>
          <cell r="AF529">
            <v>0</v>
          </cell>
          <cell r="AG529">
            <v>0</v>
          </cell>
          <cell r="AH529">
            <v>0</v>
          </cell>
          <cell r="AJ529">
            <v>0.42979072304757771</v>
          </cell>
          <cell r="AK529">
            <v>0.42979072304757771</v>
          </cell>
          <cell r="AL529">
            <v>0.42979072304757771</v>
          </cell>
          <cell r="AM529">
            <v>0.40167357294166139</v>
          </cell>
          <cell r="AN529">
            <v>0.40167357294166139</v>
          </cell>
          <cell r="AP529">
            <v>0</v>
          </cell>
          <cell r="AQ529">
            <v>0</v>
          </cell>
          <cell r="AR529">
            <v>0</v>
          </cell>
          <cell r="AS529">
            <v>0</v>
          </cell>
          <cell r="AT529">
            <v>0</v>
          </cell>
        </row>
        <row r="530">
          <cell r="B530">
            <v>6</v>
          </cell>
          <cell r="C530" t="str">
            <v>Med Mal (Occ)</v>
          </cell>
          <cell r="D530">
            <v>0</v>
          </cell>
          <cell r="E530">
            <v>0</v>
          </cell>
          <cell r="F530">
            <v>0</v>
          </cell>
          <cell r="G530">
            <v>0</v>
          </cell>
          <cell r="H530">
            <v>0</v>
          </cell>
          <cell r="I530">
            <v>0.44399868083427452</v>
          </cell>
          <cell r="J530">
            <v>0</v>
          </cell>
          <cell r="K530">
            <v>0.44399868083427452</v>
          </cell>
          <cell r="L530">
            <v>0</v>
          </cell>
          <cell r="M530" t="str">
            <v xml:space="preserve"> </v>
          </cell>
          <cell r="AB530">
            <v>6</v>
          </cell>
          <cell r="AC530" t="str">
            <v>Med Mal (Occ)</v>
          </cell>
          <cell r="AD530">
            <v>0</v>
          </cell>
          <cell r="AE530">
            <v>0</v>
          </cell>
          <cell r="AF530">
            <v>0</v>
          </cell>
          <cell r="AG530">
            <v>0</v>
          </cell>
          <cell r="AH530">
            <v>0</v>
          </cell>
          <cell r="AJ530">
            <v>0.44399868083427452</v>
          </cell>
          <cell r="AK530">
            <v>0.44399868083427452</v>
          </cell>
          <cell r="AL530">
            <v>0.44399868083427452</v>
          </cell>
          <cell r="AM530">
            <v>0.41495203816287335</v>
          </cell>
          <cell r="AN530">
            <v>0.41495203816287335</v>
          </cell>
          <cell r="AP530">
            <v>0</v>
          </cell>
          <cell r="AQ530">
            <v>0</v>
          </cell>
          <cell r="AR530">
            <v>0</v>
          </cell>
          <cell r="AS530">
            <v>0</v>
          </cell>
          <cell r="AT530">
            <v>0</v>
          </cell>
        </row>
        <row r="531">
          <cell r="B531">
            <v>7</v>
          </cell>
          <cell r="C531" t="str">
            <v>Med Mal (C/M)</v>
          </cell>
          <cell r="D531">
            <v>0</v>
          </cell>
          <cell r="E531">
            <v>0</v>
          </cell>
          <cell r="F531">
            <v>0</v>
          </cell>
          <cell r="G531">
            <v>0</v>
          </cell>
          <cell r="H531">
            <v>0</v>
          </cell>
          <cell r="I531">
            <v>0.38836511118757022</v>
          </cell>
          <cell r="J531">
            <v>0</v>
          </cell>
          <cell r="K531">
            <v>0.38836511118757022</v>
          </cell>
          <cell r="L531">
            <v>0</v>
          </cell>
          <cell r="M531" t="str">
            <v xml:space="preserve"> </v>
          </cell>
          <cell r="AB531">
            <v>7</v>
          </cell>
          <cell r="AC531" t="str">
            <v>Med Mal (C/M)</v>
          </cell>
          <cell r="AD531">
            <v>0</v>
          </cell>
          <cell r="AE531">
            <v>0</v>
          </cell>
          <cell r="AF531">
            <v>0</v>
          </cell>
          <cell r="AG531">
            <v>0</v>
          </cell>
          <cell r="AH531">
            <v>0</v>
          </cell>
          <cell r="AJ531">
            <v>0.38836511118757022</v>
          </cell>
          <cell r="AK531">
            <v>0.38836511118757022</v>
          </cell>
          <cell r="AL531">
            <v>0.38836511118757022</v>
          </cell>
          <cell r="AM531">
            <v>0.36295804783885066</v>
          </cell>
          <cell r="AN531">
            <v>0.36295804783885066</v>
          </cell>
          <cell r="AP531">
            <v>0</v>
          </cell>
          <cell r="AQ531">
            <v>0</v>
          </cell>
          <cell r="AR531">
            <v>0</v>
          </cell>
          <cell r="AS531">
            <v>0</v>
          </cell>
          <cell r="AT531">
            <v>0</v>
          </cell>
        </row>
        <row r="532">
          <cell r="B532">
            <v>8</v>
          </cell>
          <cell r="C532" t="str">
            <v>Special Liab (Ocean, Air, B&amp;M)</v>
          </cell>
          <cell r="D532">
            <v>0</v>
          </cell>
          <cell r="E532">
            <v>0</v>
          </cell>
          <cell r="F532">
            <v>0</v>
          </cell>
          <cell r="G532">
            <v>0</v>
          </cell>
          <cell r="H532">
            <v>0</v>
          </cell>
          <cell r="I532">
            <v>0.43856196229344663</v>
          </cell>
          <cell r="J532">
            <v>0</v>
          </cell>
          <cell r="K532">
            <v>0.43856196229344663</v>
          </cell>
          <cell r="L532">
            <v>0</v>
          </cell>
          <cell r="M532" t="str">
            <v xml:space="preserve"> </v>
          </cell>
          <cell r="AB532">
            <v>8</v>
          </cell>
          <cell r="AC532" t="str">
            <v>Special Liab (Ocean, Air, B&amp;M)</v>
          </cell>
          <cell r="AD532">
            <v>0</v>
          </cell>
          <cell r="AE532">
            <v>0</v>
          </cell>
          <cell r="AF532">
            <v>0</v>
          </cell>
          <cell r="AG532">
            <v>0</v>
          </cell>
          <cell r="AH532">
            <v>0</v>
          </cell>
          <cell r="AJ532">
            <v>0.43856196229344663</v>
          </cell>
          <cell r="AK532">
            <v>0.43856196229344663</v>
          </cell>
          <cell r="AL532">
            <v>0.43856196229344663</v>
          </cell>
          <cell r="AM532">
            <v>0.40987099279761363</v>
          </cell>
          <cell r="AN532">
            <v>0.40987099279761363</v>
          </cell>
          <cell r="AP532">
            <v>0</v>
          </cell>
          <cell r="AQ532">
            <v>0</v>
          </cell>
          <cell r="AR532">
            <v>0</v>
          </cell>
          <cell r="AS532">
            <v>0</v>
          </cell>
          <cell r="AT532">
            <v>0</v>
          </cell>
        </row>
        <row r="533">
          <cell r="B533">
            <v>9</v>
          </cell>
          <cell r="C533" t="str">
            <v>Other Liab (Occ)</v>
          </cell>
          <cell r="D533">
            <v>0</v>
          </cell>
          <cell r="E533">
            <v>0</v>
          </cell>
          <cell r="F533">
            <v>0</v>
          </cell>
          <cell r="G533">
            <v>0</v>
          </cell>
          <cell r="H533">
            <v>0</v>
          </cell>
          <cell r="I533">
            <v>0.47333780071319131</v>
          </cell>
          <cell r="J533">
            <v>0</v>
          </cell>
          <cell r="K533">
            <v>0.47333780071319131</v>
          </cell>
          <cell r="L533">
            <v>0</v>
          </cell>
          <cell r="M533" t="str">
            <v xml:space="preserve"> </v>
          </cell>
          <cell r="AB533">
            <v>9</v>
          </cell>
          <cell r="AC533" t="str">
            <v>Other Liab (Occ)</v>
          </cell>
          <cell r="AD533">
            <v>0</v>
          </cell>
          <cell r="AE533">
            <v>0</v>
          </cell>
          <cell r="AF533">
            <v>0</v>
          </cell>
          <cell r="AG533">
            <v>0</v>
          </cell>
          <cell r="AH533">
            <v>0</v>
          </cell>
          <cell r="AJ533">
            <v>0.47333780071319131</v>
          </cell>
          <cell r="AK533">
            <v>0.47333780071319131</v>
          </cell>
          <cell r="AL533">
            <v>0.47333780071319131</v>
          </cell>
          <cell r="AM533">
            <v>0.44237177636746849</v>
          </cell>
          <cell r="AN533">
            <v>0.44237177636746849</v>
          </cell>
          <cell r="AP533">
            <v>0</v>
          </cell>
          <cell r="AQ533">
            <v>0</v>
          </cell>
          <cell r="AR533">
            <v>0</v>
          </cell>
          <cell r="AS533">
            <v>0</v>
          </cell>
          <cell r="AT533">
            <v>0</v>
          </cell>
        </row>
        <row r="534">
          <cell r="B534">
            <v>10</v>
          </cell>
          <cell r="C534" t="str">
            <v>Other Liab (C/M)</v>
          </cell>
          <cell r="D534">
            <v>0</v>
          </cell>
          <cell r="E534">
            <v>0</v>
          </cell>
          <cell r="F534">
            <v>0</v>
          </cell>
          <cell r="G534">
            <v>0</v>
          </cell>
          <cell r="H534">
            <v>0</v>
          </cell>
          <cell r="I534">
            <v>0.40242577064379942</v>
          </cell>
          <cell r="J534">
            <v>0</v>
          </cell>
          <cell r="K534">
            <v>0.40242577064379942</v>
          </cell>
          <cell r="L534">
            <v>0</v>
          </cell>
          <cell r="M534" t="str">
            <v xml:space="preserve"> </v>
          </cell>
          <cell r="AB534">
            <v>10</v>
          </cell>
          <cell r="AC534" t="str">
            <v>Other Liab (C/M)</v>
          </cell>
          <cell r="AD534">
            <v>0</v>
          </cell>
          <cell r="AE534">
            <v>0</v>
          </cell>
          <cell r="AF534">
            <v>0</v>
          </cell>
          <cell r="AG534">
            <v>0</v>
          </cell>
          <cell r="AH534">
            <v>0</v>
          </cell>
          <cell r="AJ534">
            <v>0.40242577064379942</v>
          </cell>
          <cell r="AK534">
            <v>0.40242577064379942</v>
          </cell>
          <cell r="AL534">
            <v>0.40242577064379942</v>
          </cell>
          <cell r="AM534">
            <v>0.3760988510689714</v>
          </cell>
          <cell r="AN534">
            <v>0.3760988510689714</v>
          </cell>
          <cell r="AP534">
            <v>0</v>
          </cell>
          <cell r="AQ534">
            <v>0</v>
          </cell>
          <cell r="AR534">
            <v>0</v>
          </cell>
          <cell r="AS534">
            <v>0</v>
          </cell>
          <cell r="AT534">
            <v>0</v>
          </cell>
        </row>
        <row r="535">
          <cell r="B535">
            <v>11</v>
          </cell>
          <cell r="C535" t="str">
            <v>Prod Liab (Occ)</v>
          </cell>
          <cell r="D535">
            <v>0</v>
          </cell>
          <cell r="E535">
            <v>0</v>
          </cell>
          <cell r="F535">
            <v>0</v>
          </cell>
          <cell r="G535">
            <v>0</v>
          </cell>
          <cell r="H535">
            <v>0</v>
          </cell>
          <cell r="I535">
            <v>0.45336574161136883</v>
          </cell>
          <cell r="J535">
            <v>0</v>
          </cell>
          <cell r="K535">
            <v>0.45336574161136883</v>
          </cell>
          <cell r="L535">
            <v>0</v>
          </cell>
          <cell r="M535" t="str">
            <v xml:space="preserve"> </v>
          </cell>
          <cell r="AB535">
            <v>11</v>
          </cell>
          <cell r="AC535" t="str">
            <v>Prod Liab (Occ)</v>
          </cell>
          <cell r="AD535">
            <v>0</v>
          </cell>
          <cell r="AE535">
            <v>0</v>
          </cell>
          <cell r="AF535">
            <v>0</v>
          </cell>
          <cell r="AG535">
            <v>0</v>
          </cell>
          <cell r="AH535">
            <v>0</v>
          </cell>
          <cell r="AJ535">
            <v>0.45336574161136883</v>
          </cell>
          <cell r="AK535">
            <v>0.45336574161136883</v>
          </cell>
          <cell r="AL535">
            <v>0.45336574161136883</v>
          </cell>
          <cell r="AM535">
            <v>0.42370630057137271</v>
          </cell>
          <cell r="AN535">
            <v>0.42370630057137271</v>
          </cell>
          <cell r="AP535">
            <v>0</v>
          </cell>
          <cell r="AQ535">
            <v>0</v>
          </cell>
          <cell r="AR535">
            <v>0</v>
          </cell>
          <cell r="AS535">
            <v>0</v>
          </cell>
          <cell r="AT535">
            <v>0</v>
          </cell>
        </row>
        <row r="536">
          <cell r="B536">
            <v>12</v>
          </cell>
          <cell r="C536" t="str">
            <v>Prod Liab (C/M)</v>
          </cell>
          <cell r="D536">
            <v>0</v>
          </cell>
          <cell r="E536">
            <v>0</v>
          </cell>
          <cell r="F536">
            <v>0</v>
          </cell>
          <cell r="G536">
            <v>0</v>
          </cell>
          <cell r="H536">
            <v>0</v>
          </cell>
          <cell r="I536">
            <v>0.38511713534729186</v>
          </cell>
          <cell r="J536">
            <v>0</v>
          </cell>
          <cell r="K536">
            <v>0.38511713534729186</v>
          </cell>
          <cell r="L536">
            <v>0</v>
          </cell>
          <cell r="M536" t="str">
            <v xml:space="preserve"> </v>
          </cell>
          <cell r="AB536">
            <v>12</v>
          </cell>
          <cell r="AC536" t="str">
            <v>Prod Liab (C/M)</v>
          </cell>
          <cell r="AD536">
            <v>0</v>
          </cell>
          <cell r="AE536">
            <v>0</v>
          </cell>
          <cell r="AF536">
            <v>0</v>
          </cell>
          <cell r="AG536">
            <v>0</v>
          </cell>
          <cell r="AH536">
            <v>0</v>
          </cell>
          <cell r="AJ536">
            <v>0.38511713534729186</v>
          </cell>
          <cell r="AK536">
            <v>0.38511713534729186</v>
          </cell>
          <cell r="AL536">
            <v>0.38511713534729186</v>
          </cell>
          <cell r="AM536">
            <v>0.35992255639933818</v>
          </cell>
          <cell r="AN536">
            <v>0.35992255639933818</v>
          </cell>
          <cell r="AP536">
            <v>0</v>
          </cell>
          <cell r="AQ536">
            <v>0</v>
          </cell>
          <cell r="AR536">
            <v>0</v>
          </cell>
          <cell r="AS536">
            <v>0</v>
          </cell>
          <cell r="AT536">
            <v>0</v>
          </cell>
        </row>
        <row r="537">
          <cell r="B537">
            <v>13</v>
          </cell>
          <cell r="C537" t="str">
            <v>Commercial Property</v>
          </cell>
          <cell r="D537">
            <v>0</v>
          </cell>
          <cell r="E537">
            <v>0</v>
          </cell>
          <cell r="F537">
            <v>0</v>
          </cell>
          <cell r="G537">
            <v>0</v>
          </cell>
          <cell r="H537">
            <v>0</v>
          </cell>
          <cell r="I537">
            <v>0.51165562267568776</v>
          </cell>
          <cell r="J537">
            <v>0</v>
          </cell>
          <cell r="K537">
            <v>0.51165562267568776</v>
          </cell>
          <cell r="L537">
            <v>0</v>
          </cell>
          <cell r="M537" t="str">
            <v xml:space="preserve"> </v>
          </cell>
          <cell r="AB537">
            <v>13</v>
          </cell>
          <cell r="AC537" t="str">
            <v>Commercial Property</v>
          </cell>
          <cell r="AD537">
            <v>0</v>
          </cell>
          <cell r="AE537">
            <v>0</v>
          </cell>
          <cell r="AF537">
            <v>0</v>
          </cell>
          <cell r="AG537">
            <v>0</v>
          </cell>
          <cell r="AH537">
            <v>0</v>
          </cell>
          <cell r="AJ537">
            <v>0.51165562267568776</v>
          </cell>
          <cell r="AK537">
            <v>0.51165562267568776</v>
          </cell>
          <cell r="AL537">
            <v>0.51165562267568776</v>
          </cell>
          <cell r="AM537">
            <v>0.47818282493054926</v>
          </cell>
          <cell r="AN537">
            <v>0.47818282493054926</v>
          </cell>
          <cell r="AP537">
            <v>0</v>
          </cell>
          <cell r="AQ537">
            <v>0</v>
          </cell>
          <cell r="AR537">
            <v>0</v>
          </cell>
          <cell r="AS537">
            <v>0</v>
          </cell>
          <cell r="AT537">
            <v>0</v>
          </cell>
        </row>
        <row r="538">
          <cell r="B538">
            <v>14</v>
          </cell>
          <cell r="C538" t="str">
            <v>Motor Phys Damage</v>
          </cell>
          <cell r="D538">
            <v>0</v>
          </cell>
          <cell r="E538">
            <v>0</v>
          </cell>
          <cell r="F538">
            <v>0</v>
          </cell>
          <cell r="G538">
            <v>0</v>
          </cell>
          <cell r="H538">
            <v>0</v>
          </cell>
          <cell r="I538">
            <v>0.34979073643669678</v>
          </cell>
          <cell r="J538">
            <v>0</v>
          </cell>
          <cell r="K538">
            <v>0.34979073643669678</v>
          </cell>
          <cell r="L538">
            <v>0</v>
          </cell>
          <cell r="M538" t="str">
            <v xml:space="preserve"> </v>
          </cell>
          <cell r="AB538">
            <v>14</v>
          </cell>
          <cell r="AC538" t="str">
            <v>Motor Phys Damage</v>
          </cell>
          <cell r="AD538">
            <v>0</v>
          </cell>
          <cell r="AE538">
            <v>0</v>
          </cell>
          <cell r="AF538">
            <v>0</v>
          </cell>
          <cell r="AG538">
            <v>0</v>
          </cell>
          <cell r="AH538">
            <v>0</v>
          </cell>
          <cell r="AJ538">
            <v>0.34979073643669678</v>
          </cell>
          <cell r="AK538">
            <v>0.34644345666218301</v>
          </cell>
          <cell r="AL538">
            <v>0.34644345666218301</v>
          </cell>
          <cell r="AM538">
            <v>0.32468613812784297</v>
          </cell>
          <cell r="AN538">
            <v>0.32468613812784297</v>
          </cell>
          <cell r="AP538">
            <v>0</v>
          </cell>
          <cell r="AQ538">
            <v>0</v>
          </cell>
          <cell r="AR538">
            <v>0</v>
          </cell>
          <cell r="AS538">
            <v>0</v>
          </cell>
          <cell r="AT538">
            <v>0</v>
          </cell>
        </row>
        <row r="539">
          <cell r="B539">
            <v>15</v>
          </cell>
          <cell r="C539" t="str">
            <v>Fid &amp; Sur /Fin. Guar</v>
          </cell>
          <cell r="D539">
            <v>0</v>
          </cell>
          <cell r="E539">
            <v>0</v>
          </cell>
          <cell r="F539">
            <v>0</v>
          </cell>
          <cell r="G539">
            <v>0</v>
          </cell>
          <cell r="H539">
            <v>0</v>
          </cell>
          <cell r="I539">
            <v>0.35815893587298142</v>
          </cell>
          <cell r="J539">
            <v>0</v>
          </cell>
          <cell r="K539">
            <v>0.35815893587298142</v>
          </cell>
          <cell r="L539">
            <v>0</v>
          </cell>
          <cell r="M539" t="str">
            <v xml:space="preserve"> </v>
          </cell>
          <cell r="AB539">
            <v>15</v>
          </cell>
          <cell r="AC539" t="str">
            <v>Fid &amp; Sur /Fin. Guar</v>
          </cell>
          <cell r="AD539">
            <v>0</v>
          </cell>
          <cell r="AE539">
            <v>0</v>
          </cell>
          <cell r="AF539">
            <v>0</v>
          </cell>
          <cell r="AG539">
            <v>0</v>
          </cell>
          <cell r="AH539">
            <v>0</v>
          </cell>
          <cell r="AJ539">
            <v>0.35815893587298142</v>
          </cell>
          <cell r="AK539">
            <v>0.35815893587298142</v>
          </cell>
          <cell r="AL539">
            <v>0.35815893587298142</v>
          </cell>
          <cell r="AM539">
            <v>0.3347279774513845</v>
          </cell>
          <cell r="AN539">
            <v>0.3347279774513845</v>
          </cell>
          <cell r="AP539">
            <v>0</v>
          </cell>
          <cell r="AQ539">
            <v>0</v>
          </cell>
          <cell r="AR539">
            <v>0</v>
          </cell>
          <cell r="AS539">
            <v>0</v>
          </cell>
          <cell r="AT539">
            <v>0</v>
          </cell>
        </row>
        <row r="540">
          <cell r="B540">
            <v>16</v>
          </cell>
          <cell r="C540" t="str">
            <v>X/S Property</v>
          </cell>
          <cell r="D540">
            <v>0</v>
          </cell>
          <cell r="E540">
            <v>0</v>
          </cell>
          <cell r="F540">
            <v>0</v>
          </cell>
          <cell r="G540">
            <v>0</v>
          </cell>
          <cell r="H540">
            <v>0</v>
          </cell>
          <cell r="I540">
            <v>0.5662691347861768</v>
          </cell>
          <cell r="J540">
            <v>0</v>
          </cell>
          <cell r="K540">
            <v>0.5662691347861768</v>
          </cell>
          <cell r="L540">
            <v>0</v>
          </cell>
          <cell r="M540" t="str">
            <v xml:space="preserve"> </v>
          </cell>
          <cell r="AB540">
            <v>16</v>
          </cell>
          <cell r="AC540" t="str">
            <v>X/S Property</v>
          </cell>
          <cell r="AD540">
            <v>0</v>
          </cell>
          <cell r="AE540">
            <v>0</v>
          </cell>
          <cell r="AF540">
            <v>0</v>
          </cell>
          <cell r="AG540">
            <v>0</v>
          </cell>
          <cell r="AH540">
            <v>0</v>
          </cell>
          <cell r="AJ540">
            <v>0.5662691347861768</v>
          </cell>
          <cell r="AK540">
            <v>0.52663029535114447</v>
          </cell>
          <cell r="AL540">
            <v>0.52663029535114447</v>
          </cell>
          <cell r="AM540">
            <v>0.54928106074259153</v>
          </cell>
          <cell r="AN540">
            <v>0.54928106074259153</v>
          </cell>
          <cell r="AP540">
            <v>0</v>
          </cell>
          <cell r="AQ540">
            <v>0</v>
          </cell>
          <cell r="AR540">
            <v>0</v>
          </cell>
          <cell r="AS540">
            <v>0</v>
          </cell>
          <cell r="AT540">
            <v>0</v>
          </cell>
        </row>
        <row r="541">
          <cell r="B541">
            <v>17</v>
          </cell>
          <cell r="C541" t="str">
            <v>X/S Casualty</v>
          </cell>
          <cell r="D541">
            <v>0</v>
          </cell>
          <cell r="E541">
            <v>0</v>
          </cell>
          <cell r="F541">
            <v>0</v>
          </cell>
          <cell r="G541">
            <v>0</v>
          </cell>
          <cell r="H541">
            <v>0</v>
          </cell>
          <cell r="I541">
            <v>0.49243635144290215</v>
          </cell>
          <cell r="J541">
            <v>0</v>
          </cell>
          <cell r="K541">
            <v>0.49243635144290215</v>
          </cell>
          <cell r="L541">
            <v>0</v>
          </cell>
          <cell r="M541" t="str">
            <v xml:space="preserve"> </v>
          </cell>
          <cell r="AB541">
            <v>17</v>
          </cell>
          <cell r="AC541" t="str">
            <v>X/S Casualty</v>
          </cell>
          <cell r="AD541">
            <v>0</v>
          </cell>
          <cell r="AE541">
            <v>0</v>
          </cell>
          <cell r="AF541">
            <v>0</v>
          </cell>
          <cell r="AG541">
            <v>0</v>
          </cell>
          <cell r="AH541">
            <v>0</v>
          </cell>
          <cell r="AJ541">
            <v>0.49243635144290215</v>
          </cell>
          <cell r="AK541">
            <v>0.49243635144290215</v>
          </cell>
          <cell r="AL541">
            <v>0.5165753882783386</v>
          </cell>
          <cell r="AM541">
            <v>0.5165753882783386</v>
          </cell>
          <cell r="AN541">
            <v>0.48278073670872762</v>
          </cell>
          <cell r="AP541">
            <v>0</v>
          </cell>
          <cell r="AQ541">
            <v>0</v>
          </cell>
          <cell r="AR541">
            <v>0</v>
          </cell>
          <cell r="AS541">
            <v>0</v>
          </cell>
          <cell r="AT541">
            <v>0</v>
          </cell>
        </row>
        <row r="542">
          <cell r="B542">
            <v>18</v>
          </cell>
          <cell r="C542" t="str">
            <v>Other P/C</v>
          </cell>
          <cell r="D542">
            <v>0</v>
          </cell>
          <cell r="E542">
            <v>0</v>
          </cell>
          <cell r="F542">
            <v>0</v>
          </cell>
          <cell r="G542">
            <v>0</v>
          </cell>
          <cell r="H542">
            <v>0</v>
          </cell>
          <cell r="I542">
            <v>0.42979072304757771</v>
          </cell>
          <cell r="J542">
            <v>0</v>
          </cell>
          <cell r="K542">
            <v>0.42979072304757771</v>
          </cell>
          <cell r="L542">
            <v>0</v>
          </cell>
          <cell r="M542" t="str">
            <v xml:space="preserve"> </v>
          </cell>
          <cell r="AB542">
            <v>18</v>
          </cell>
          <cell r="AC542" t="str">
            <v>Other P/C</v>
          </cell>
          <cell r="AD542">
            <v>0</v>
          </cell>
          <cell r="AE542">
            <v>0</v>
          </cell>
          <cell r="AF542">
            <v>0</v>
          </cell>
          <cell r="AG542">
            <v>0</v>
          </cell>
          <cell r="AH542">
            <v>0</v>
          </cell>
          <cell r="AJ542">
            <v>0.42979072304757771</v>
          </cell>
          <cell r="AK542">
            <v>0.42979072304757771</v>
          </cell>
          <cell r="AL542">
            <v>0.42979072304757771</v>
          </cell>
          <cell r="AM542">
            <v>0.40167357294166139</v>
          </cell>
          <cell r="AN542">
            <v>0.40167357294166139</v>
          </cell>
          <cell r="AP542">
            <v>0</v>
          </cell>
          <cell r="AQ542">
            <v>0</v>
          </cell>
          <cell r="AR542">
            <v>0</v>
          </cell>
          <cell r="AS542">
            <v>0</v>
          </cell>
          <cell r="AT542">
            <v>0</v>
          </cell>
        </row>
        <row r="543">
          <cell r="B543">
            <v>19</v>
          </cell>
          <cell r="C543" t="str">
            <v>Other P/C</v>
          </cell>
          <cell r="D543">
            <v>0</v>
          </cell>
          <cell r="E543">
            <v>0</v>
          </cell>
          <cell r="F543">
            <v>0</v>
          </cell>
          <cell r="G543">
            <v>0</v>
          </cell>
          <cell r="H543">
            <v>0</v>
          </cell>
          <cell r="I543">
            <v>0.42979072304757771</v>
          </cell>
          <cell r="J543">
            <v>0</v>
          </cell>
          <cell r="K543">
            <v>0.42979072304757771</v>
          </cell>
          <cell r="L543">
            <v>0</v>
          </cell>
          <cell r="M543" t="str">
            <v xml:space="preserve"> </v>
          </cell>
          <cell r="AB543">
            <v>19</v>
          </cell>
          <cell r="AC543" t="str">
            <v>Other P/C</v>
          </cell>
          <cell r="AD543">
            <v>0</v>
          </cell>
          <cell r="AE543">
            <v>0</v>
          </cell>
          <cell r="AF543">
            <v>0</v>
          </cell>
          <cell r="AG543">
            <v>0</v>
          </cell>
          <cell r="AH543">
            <v>0</v>
          </cell>
          <cell r="AJ543">
            <v>0.42979072304757771</v>
          </cell>
          <cell r="AK543">
            <v>0.42979072304757771</v>
          </cell>
          <cell r="AL543">
            <v>0.42979072304757771</v>
          </cell>
          <cell r="AM543">
            <v>0.40167357294166139</v>
          </cell>
          <cell r="AN543">
            <v>0.40167357294166139</v>
          </cell>
          <cell r="AP543">
            <v>0</v>
          </cell>
          <cell r="AQ543">
            <v>0</v>
          </cell>
          <cell r="AR543">
            <v>0</v>
          </cell>
          <cell r="AS543">
            <v>0</v>
          </cell>
          <cell r="AT543">
            <v>0</v>
          </cell>
        </row>
        <row r="544">
          <cell r="B544">
            <v>20</v>
          </cell>
          <cell r="C544" t="str">
            <v>Sub-Total</v>
          </cell>
          <cell r="D544">
            <v>0</v>
          </cell>
          <cell r="E544">
            <v>0</v>
          </cell>
          <cell r="F544">
            <v>0</v>
          </cell>
          <cell r="G544">
            <v>0</v>
          </cell>
          <cell r="H544">
            <v>0</v>
          </cell>
          <cell r="I544">
            <v>0</v>
          </cell>
          <cell r="K544">
            <v>0</v>
          </cell>
          <cell r="L544">
            <v>0</v>
          </cell>
          <cell r="AB544">
            <v>20</v>
          </cell>
          <cell r="AC544" t="str">
            <v>Sub-Total</v>
          </cell>
          <cell r="AD544">
            <v>0</v>
          </cell>
          <cell r="AE544">
            <v>0</v>
          </cell>
          <cell r="AF544">
            <v>0</v>
          </cell>
          <cell r="AG544">
            <v>0</v>
          </cell>
          <cell r="AH544">
            <v>0</v>
          </cell>
          <cell r="AJ544">
            <v>0</v>
          </cell>
          <cell r="AK544">
            <v>0</v>
          </cell>
          <cell r="AL544">
            <v>0</v>
          </cell>
          <cell r="AM544">
            <v>0</v>
          </cell>
          <cell r="AN544">
            <v>0</v>
          </cell>
          <cell r="AP544">
            <v>0</v>
          </cell>
          <cell r="AQ544">
            <v>0</v>
          </cell>
          <cell r="AR544">
            <v>0</v>
          </cell>
          <cell r="AS544">
            <v>0</v>
          </cell>
          <cell r="AT544">
            <v>0</v>
          </cell>
        </row>
        <row r="546">
          <cell r="D546" t="str">
            <v>(1)</v>
          </cell>
          <cell r="E546" t="str">
            <v>(2)</v>
          </cell>
          <cell r="F546" t="str">
            <v>(3)</v>
          </cell>
          <cell r="G546" t="str">
            <v>(4)</v>
          </cell>
          <cell r="H546" t="str">
            <v>(5)</v>
          </cell>
          <cell r="I546" t="str">
            <v>(6)</v>
          </cell>
          <cell r="J546" t="str">
            <v>(7)</v>
          </cell>
          <cell r="K546" t="str">
            <v>(8)</v>
          </cell>
          <cell r="L546" t="str">
            <v>(9)</v>
          </cell>
          <cell r="M546" t="str">
            <v>(10)</v>
          </cell>
        </row>
        <row r="548">
          <cell r="E548" t="str">
            <v>&lt;----------------- Net Premiums Written -----------------&gt;</v>
          </cell>
          <cell r="J548" t="str">
            <v>Adjust-</v>
          </cell>
          <cell r="K548" t="str">
            <v>Total</v>
          </cell>
          <cell r="L548" t="str">
            <v>Adjusted</v>
          </cell>
          <cell r="AD548" t="str">
            <v>Net Premiums Written</v>
          </cell>
          <cell r="AJ548" t="str">
            <v>Selected Capital Factor</v>
          </cell>
          <cell r="AP548" t="str">
            <v>Adjusted Required Capital</v>
          </cell>
        </row>
        <row r="549">
          <cell r="C549" t="str">
            <v>Health Business</v>
          </cell>
          <cell r="D549" t="str">
            <v>%</v>
          </cell>
          <cell r="E549" t="str">
            <v>Baseline</v>
          </cell>
          <cell r="F549" t="str">
            <v>Allocated Adjustment</v>
          </cell>
          <cell r="G549" t="str">
            <v>Manual Adjustment</v>
          </cell>
          <cell r="H549" t="str">
            <v>Total</v>
          </cell>
          <cell r="I549" t="str">
            <v>Capital Factor</v>
          </cell>
          <cell r="J549" t="str">
            <v>ment to Factor</v>
          </cell>
          <cell r="K549" t="str">
            <v>Capital Factor</v>
          </cell>
          <cell r="L549" t="str">
            <v>Required Capital</v>
          </cell>
          <cell r="M549" t="str">
            <v>Explanation of Adjustment</v>
          </cell>
          <cell r="AC549" t="str">
            <v>Health Business</v>
          </cell>
          <cell r="AD549">
            <v>39813</v>
          </cell>
          <cell r="AE549">
            <v>40178</v>
          </cell>
          <cell r="AF549">
            <v>40543</v>
          </cell>
          <cell r="AG549">
            <v>40908</v>
          </cell>
          <cell r="AH549">
            <v>41274</v>
          </cell>
          <cell r="AJ549">
            <v>39813</v>
          </cell>
          <cell r="AK549">
            <v>40178</v>
          </cell>
          <cell r="AL549">
            <v>40543</v>
          </cell>
          <cell r="AM549">
            <v>40908</v>
          </cell>
          <cell r="AN549">
            <v>41274</v>
          </cell>
          <cell r="AP549">
            <v>39813</v>
          </cell>
          <cell r="AQ549">
            <v>40178</v>
          </cell>
          <cell r="AR549">
            <v>40543</v>
          </cell>
          <cell r="AS549">
            <v>40908</v>
          </cell>
          <cell r="AT549">
            <v>41274</v>
          </cell>
        </row>
        <row r="550">
          <cell r="B550">
            <v>21</v>
          </cell>
          <cell r="C550" t="str">
            <v>Medical</v>
          </cell>
          <cell r="D550">
            <v>0</v>
          </cell>
          <cell r="E550">
            <v>0</v>
          </cell>
          <cell r="F550">
            <v>0</v>
          </cell>
          <cell r="G550">
            <v>0</v>
          </cell>
          <cell r="H550">
            <v>0</v>
          </cell>
          <cell r="I550">
            <v>0.25</v>
          </cell>
          <cell r="J550">
            <v>0</v>
          </cell>
          <cell r="K550">
            <v>0.25</v>
          </cell>
          <cell r="L550">
            <v>0</v>
          </cell>
          <cell r="M550" t="str">
            <v xml:space="preserve"> </v>
          </cell>
          <cell r="AB550">
            <v>21</v>
          </cell>
          <cell r="AC550" t="str">
            <v>Medical</v>
          </cell>
          <cell r="AD550">
            <v>0</v>
          </cell>
          <cell r="AE550">
            <v>0</v>
          </cell>
          <cell r="AF550">
            <v>0</v>
          </cell>
          <cell r="AG550">
            <v>0</v>
          </cell>
          <cell r="AH550">
            <v>0</v>
          </cell>
          <cell r="AJ550">
            <v>0.25</v>
          </cell>
          <cell r="AK550">
            <v>0.25</v>
          </cell>
          <cell r="AL550">
            <v>0.25</v>
          </cell>
          <cell r="AM550">
            <v>0.25</v>
          </cell>
          <cell r="AN550">
            <v>0.25</v>
          </cell>
          <cell r="AP550">
            <v>0</v>
          </cell>
          <cell r="AQ550">
            <v>0</v>
          </cell>
          <cell r="AR550">
            <v>0</v>
          </cell>
          <cell r="AS550">
            <v>0</v>
          </cell>
          <cell r="AT550">
            <v>0</v>
          </cell>
        </row>
        <row r="551">
          <cell r="B551">
            <v>22</v>
          </cell>
          <cell r="C551" t="str">
            <v>Disability and Long Term Care</v>
          </cell>
          <cell r="D551">
            <v>0</v>
          </cell>
          <cell r="E551">
            <v>0</v>
          </cell>
          <cell r="F551">
            <v>0</v>
          </cell>
          <cell r="G551">
            <v>0</v>
          </cell>
          <cell r="H551">
            <v>0</v>
          </cell>
          <cell r="I551">
            <v>0.45</v>
          </cell>
          <cell r="J551">
            <v>0</v>
          </cell>
          <cell r="K551">
            <v>0.45</v>
          </cell>
          <cell r="L551">
            <v>0</v>
          </cell>
          <cell r="M551" t="str">
            <v xml:space="preserve"> </v>
          </cell>
          <cell r="AB551">
            <v>22</v>
          </cell>
          <cell r="AC551" t="str">
            <v>Disability and Long Term Care</v>
          </cell>
          <cell r="AD551">
            <v>0</v>
          </cell>
          <cell r="AE551">
            <v>0</v>
          </cell>
          <cell r="AF551">
            <v>0</v>
          </cell>
          <cell r="AG551">
            <v>0</v>
          </cell>
          <cell r="AH551">
            <v>0</v>
          </cell>
          <cell r="AJ551">
            <v>0.45</v>
          </cell>
          <cell r="AK551">
            <v>0.45</v>
          </cell>
          <cell r="AL551">
            <v>0.45</v>
          </cell>
          <cell r="AM551">
            <v>0.45</v>
          </cell>
          <cell r="AN551">
            <v>0.45</v>
          </cell>
          <cell r="AP551">
            <v>0</v>
          </cell>
          <cell r="AQ551">
            <v>0</v>
          </cell>
          <cell r="AR551">
            <v>0</v>
          </cell>
          <cell r="AS551">
            <v>0</v>
          </cell>
          <cell r="AT551">
            <v>0</v>
          </cell>
        </row>
        <row r="552">
          <cell r="B552">
            <v>23</v>
          </cell>
          <cell r="C552" t="str">
            <v>Critical Illness - Guaranteed</v>
          </cell>
          <cell r="D552">
            <v>0</v>
          </cell>
          <cell r="E552">
            <v>0</v>
          </cell>
          <cell r="F552">
            <v>0</v>
          </cell>
          <cell r="G552">
            <v>0</v>
          </cell>
          <cell r="H552">
            <v>0</v>
          </cell>
          <cell r="I552">
            <v>0.12</v>
          </cell>
          <cell r="J552">
            <v>0</v>
          </cell>
          <cell r="K552">
            <v>0.12</v>
          </cell>
          <cell r="L552">
            <v>0</v>
          </cell>
          <cell r="M552" t="str">
            <v xml:space="preserve"> </v>
          </cell>
          <cell r="AB552">
            <v>23</v>
          </cell>
          <cell r="AC552" t="str">
            <v>Critical Illness - Guaranteed</v>
          </cell>
          <cell r="AD552">
            <v>0</v>
          </cell>
          <cell r="AE552">
            <v>0</v>
          </cell>
          <cell r="AF552">
            <v>0</v>
          </cell>
          <cell r="AG552">
            <v>0</v>
          </cell>
          <cell r="AH552">
            <v>0</v>
          </cell>
          <cell r="AJ552">
            <v>0.12</v>
          </cell>
          <cell r="AK552">
            <v>0.12</v>
          </cell>
          <cell r="AL552">
            <v>0.12</v>
          </cell>
          <cell r="AM552">
            <v>0.12</v>
          </cell>
          <cell r="AN552">
            <v>0.12</v>
          </cell>
          <cell r="AP552">
            <v>0</v>
          </cell>
          <cell r="AQ552">
            <v>0</v>
          </cell>
          <cell r="AR552">
            <v>0</v>
          </cell>
          <cell r="AS552">
            <v>0</v>
          </cell>
          <cell r="AT552">
            <v>0</v>
          </cell>
        </row>
        <row r="553">
          <cell r="B553">
            <v>24</v>
          </cell>
          <cell r="C553" t="str">
            <v>Critical Illness - NonGuarant'd</v>
          </cell>
          <cell r="D553">
            <v>0</v>
          </cell>
          <cell r="E553">
            <v>0</v>
          </cell>
          <cell r="F553">
            <v>0</v>
          </cell>
          <cell r="G553">
            <v>0</v>
          </cell>
          <cell r="H553">
            <v>0</v>
          </cell>
          <cell r="I553">
            <v>0.12</v>
          </cell>
          <cell r="J553">
            <v>0</v>
          </cell>
          <cell r="K553">
            <v>0.12</v>
          </cell>
          <cell r="L553">
            <v>0</v>
          </cell>
          <cell r="M553" t="str">
            <v xml:space="preserve"> </v>
          </cell>
          <cell r="AB553">
            <v>24</v>
          </cell>
          <cell r="AC553" t="str">
            <v>Critical Illness - NonGuarant'd</v>
          </cell>
          <cell r="AD553">
            <v>0</v>
          </cell>
          <cell r="AE553">
            <v>0</v>
          </cell>
          <cell r="AF553">
            <v>0</v>
          </cell>
          <cell r="AG553">
            <v>0</v>
          </cell>
          <cell r="AH553">
            <v>0</v>
          </cell>
          <cell r="AJ553">
            <v>0.12</v>
          </cell>
          <cell r="AK553">
            <v>0.12</v>
          </cell>
          <cell r="AL553">
            <v>0.12</v>
          </cell>
          <cell r="AM553">
            <v>0.12</v>
          </cell>
          <cell r="AN553">
            <v>0.12</v>
          </cell>
          <cell r="AP553">
            <v>0</v>
          </cell>
          <cell r="AQ553">
            <v>0</v>
          </cell>
          <cell r="AR553">
            <v>0</v>
          </cell>
          <cell r="AS553">
            <v>0</v>
          </cell>
          <cell r="AT553">
            <v>0</v>
          </cell>
        </row>
        <row r="554">
          <cell r="B554">
            <v>25</v>
          </cell>
          <cell r="C554" t="str">
            <v>Health Reinsurance</v>
          </cell>
          <cell r="D554">
            <v>0</v>
          </cell>
          <cell r="E554">
            <v>0</v>
          </cell>
          <cell r="F554">
            <v>0</v>
          </cell>
          <cell r="G554">
            <v>0</v>
          </cell>
          <cell r="H554">
            <v>0</v>
          </cell>
          <cell r="I554">
            <v>0.49243635144290215</v>
          </cell>
          <cell r="J554">
            <v>0</v>
          </cell>
          <cell r="K554">
            <v>0.49243635144290215</v>
          </cell>
          <cell r="L554">
            <v>0</v>
          </cell>
          <cell r="M554" t="str">
            <v xml:space="preserve"> </v>
          </cell>
          <cell r="AB554">
            <v>25</v>
          </cell>
          <cell r="AC554" t="str">
            <v>Health Reinsurance</v>
          </cell>
          <cell r="AD554">
            <v>0</v>
          </cell>
          <cell r="AE554">
            <v>0</v>
          </cell>
          <cell r="AF554">
            <v>0</v>
          </cell>
          <cell r="AG554">
            <v>0</v>
          </cell>
          <cell r="AH554">
            <v>0</v>
          </cell>
          <cell r="AJ554">
            <v>0.49243635144290215</v>
          </cell>
          <cell r="AK554">
            <v>0.49243635144290215</v>
          </cell>
          <cell r="AL554">
            <v>0.5165753882783386</v>
          </cell>
          <cell r="AM554">
            <v>0.5165753882783386</v>
          </cell>
          <cell r="AN554">
            <v>0.48278073670872762</v>
          </cell>
          <cell r="AP554">
            <v>0</v>
          </cell>
          <cell r="AQ554">
            <v>0</v>
          </cell>
          <cell r="AR554">
            <v>0</v>
          </cell>
          <cell r="AS554">
            <v>0</v>
          </cell>
          <cell r="AT554">
            <v>0</v>
          </cell>
        </row>
        <row r="555">
          <cell r="B555">
            <v>26</v>
          </cell>
          <cell r="C555" t="str">
            <v>Other Health</v>
          </cell>
          <cell r="D555">
            <v>0</v>
          </cell>
          <cell r="E555">
            <v>0</v>
          </cell>
          <cell r="F555">
            <v>0</v>
          </cell>
          <cell r="G555">
            <v>0</v>
          </cell>
          <cell r="H555">
            <v>0</v>
          </cell>
          <cell r="I555">
            <v>0.40830118689519879</v>
          </cell>
          <cell r="J555">
            <v>0</v>
          </cell>
          <cell r="K555">
            <v>0.40830118689519879</v>
          </cell>
          <cell r="L555">
            <v>0</v>
          </cell>
          <cell r="M555" t="str">
            <v xml:space="preserve"> </v>
          </cell>
          <cell r="AB555">
            <v>26</v>
          </cell>
          <cell r="AC555" t="str">
            <v>Other Health</v>
          </cell>
          <cell r="AD555">
            <v>0</v>
          </cell>
          <cell r="AE555">
            <v>0</v>
          </cell>
          <cell r="AF555">
            <v>0</v>
          </cell>
          <cell r="AG555">
            <v>0</v>
          </cell>
          <cell r="AH555">
            <v>0</v>
          </cell>
          <cell r="AJ555">
            <v>0.40830118689519879</v>
          </cell>
          <cell r="AK555">
            <v>0.40830118689519879</v>
          </cell>
          <cell r="AL555">
            <v>0.40830118689519879</v>
          </cell>
          <cell r="AM555">
            <v>0.38158989429457829</v>
          </cell>
          <cell r="AN555">
            <v>0.38158989429457829</v>
          </cell>
          <cell r="AP555">
            <v>0</v>
          </cell>
          <cell r="AQ555">
            <v>0</v>
          </cell>
          <cell r="AR555">
            <v>0</v>
          </cell>
          <cell r="AS555">
            <v>0</v>
          </cell>
          <cell r="AT555">
            <v>0</v>
          </cell>
        </row>
        <row r="556">
          <cell r="B556">
            <v>27</v>
          </cell>
          <cell r="C556" t="str">
            <v>Other Health</v>
          </cell>
          <cell r="D556">
            <v>0</v>
          </cell>
          <cell r="E556">
            <v>0</v>
          </cell>
          <cell r="F556">
            <v>0</v>
          </cell>
          <cell r="G556">
            <v>0</v>
          </cell>
          <cell r="H556">
            <v>0</v>
          </cell>
          <cell r="I556">
            <v>0.40830118689519879</v>
          </cell>
          <cell r="J556">
            <v>0</v>
          </cell>
          <cell r="K556">
            <v>0.40830118689519879</v>
          </cell>
          <cell r="L556">
            <v>0</v>
          </cell>
          <cell r="M556" t="str">
            <v xml:space="preserve"> </v>
          </cell>
          <cell r="AB556">
            <v>27</v>
          </cell>
          <cell r="AC556" t="str">
            <v>Other Health</v>
          </cell>
          <cell r="AD556">
            <v>0</v>
          </cell>
          <cell r="AE556">
            <v>0</v>
          </cell>
          <cell r="AF556">
            <v>0</v>
          </cell>
          <cell r="AG556">
            <v>0</v>
          </cell>
          <cell r="AH556">
            <v>0</v>
          </cell>
          <cell r="AJ556">
            <v>0.40830118689519879</v>
          </cell>
          <cell r="AK556">
            <v>0.40830118689519879</v>
          </cell>
          <cell r="AL556">
            <v>0.40830118689519879</v>
          </cell>
          <cell r="AM556">
            <v>0.38158989429457829</v>
          </cell>
          <cell r="AN556">
            <v>0.38158989429457829</v>
          </cell>
          <cell r="AP556">
            <v>0</v>
          </cell>
          <cell r="AQ556">
            <v>0</v>
          </cell>
          <cell r="AR556">
            <v>0</v>
          </cell>
          <cell r="AS556">
            <v>0</v>
          </cell>
          <cell r="AT556">
            <v>0</v>
          </cell>
        </row>
        <row r="557">
          <cell r="B557">
            <v>28</v>
          </cell>
          <cell r="C557" t="str">
            <v>Sub-Total</v>
          </cell>
          <cell r="D557">
            <v>0</v>
          </cell>
          <cell r="E557">
            <v>0</v>
          </cell>
          <cell r="F557">
            <v>0</v>
          </cell>
          <cell r="G557">
            <v>0</v>
          </cell>
          <cell r="H557">
            <v>0</v>
          </cell>
          <cell r="I557">
            <v>0</v>
          </cell>
          <cell r="K557">
            <v>0</v>
          </cell>
          <cell r="L557">
            <v>0</v>
          </cell>
          <cell r="AB557">
            <v>28</v>
          </cell>
          <cell r="AC557" t="str">
            <v>Sub-Total</v>
          </cell>
          <cell r="AD557">
            <v>0</v>
          </cell>
          <cell r="AE557">
            <v>0</v>
          </cell>
          <cell r="AF557">
            <v>0</v>
          </cell>
          <cell r="AG557">
            <v>0</v>
          </cell>
          <cell r="AH557">
            <v>0</v>
          </cell>
          <cell r="AJ557">
            <v>0</v>
          </cell>
          <cell r="AK557">
            <v>0</v>
          </cell>
          <cell r="AL557">
            <v>0</v>
          </cell>
          <cell r="AM557">
            <v>0</v>
          </cell>
          <cell r="AN557">
            <v>0</v>
          </cell>
          <cell r="AP557">
            <v>0</v>
          </cell>
          <cell r="AQ557">
            <v>0</v>
          </cell>
          <cell r="AR557">
            <v>0</v>
          </cell>
          <cell r="AS557">
            <v>0</v>
          </cell>
          <cell r="AT557">
            <v>0</v>
          </cell>
        </row>
        <row r="559">
          <cell r="D559" t="str">
            <v>(1)</v>
          </cell>
          <cell r="E559" t="str">
            <v>(2)</v>
          </cell>
          <cell r="F559" t="str">
            <v>(3)</v>
          </cell>
          <cell r="G559" t="str">
            <v>(4)</v>
          </cell>
          <cell r="H559" t="str">
            <v>(5)</v>
          </cell>
          <cell r="I559" t="str">
            <v>(6)</v>
          </cell>
          <cell r="J559" t="str">
            <v>(7)</v>
          </cell>
          <cell r="K559" t="str">
            <v>(8)</v>
          </cell>
          <cell r="L559" t="str">
            <v>(9)</v>
          </cell>
          <cell r="M559" t="str">
            <v>(10)</v>
          </cell>
        </row>
        <row r="561">
          <cell r="E561" t="str">
            <v>&lt;----------------- Net Premiums Written -----------------&gt;</v>
          </cell>
          <cell r="J561" t="str">
            <v>Adjust-</v>
          </cell>
          <cell r="K561" t="str">
            <v>Total</v>
          </cell>
          <cell r="L561" t="str">
            <v>Adjusted</v>
          </cell>
          <cell r="AD561" t="str">
            <v>Net Premiums Written</v>
          </cell>
          <cell r="AJ561" t="str">
            <v>Selected Capital Factor</v>
          </cell>
          <cell r="AP561" t="str">
            <v>Adjusted Required Capital</v>
          </cell>
        </row>
        <row r="562">
          <cell r="C562" t="str">
            <v>Life Business (New business only)</v>
          </cell>
          <cell r="D562" t="str">
            <v>%</v>
          </cell>
          <cell r="E562" t="str">
            <v>Baseline</v>
          </cell>
          <cell r="F562" t="str">
            <v>Allocated Adjustment</v>
          </cell>
          <cell r="G562" t="str">
            <v>Manual Adjustment</v>
          </cell>
          <cell r="H562" t="str">
            <v>Total</v>
          </cell>
          <cell r="I562" t="str">
            <v>Capital Factor</v>
          </cell>
          <cell r="J562" t="str">
            <v>ment to Factor</v>
          </cell>
          <cell r="K562" t="str">
            <v>Capital Factor</v>
          </cell>
          <cell r="L562" t="str">
            <v>Required Capital</v>
          </cell>
          <cell r="M562" t="str">
            <v>Explanation of Adjustment</v>
          </cell>
          <cell r="AC562" t="str">
            <v>Life Business (New business only)</v>
          </cell>
          <cell r="AD562">
            <v>39813</v>
          </cell>
          <cell r="AE562">
            <v>40178</v>
          </cell>
          <cell r="AF562">
            <v>40543</v>
          </cell>
          <cell r="AG562">
            <v>40908</v>
          </cell>
          <cell r="AH562">
            <v>41274</v>
          </cell>
          <cell r="AJ562">
            <v>39813</v>
          </cell>
          <cell r="AK562">
            <v>40178</v>
          </cell>
          <cell r="AL562">
            <v>40543</v>
          </cell>
          <cell r="AM562">
            <v>40908</v>
          </cell>
          <cell r="AN562">
            <v>41274</v>
          </cell>
          <cell r="AP562">
            <v>39813</v>
          </cell>
          <cell r="AQ562">
            <v>40178</v>
          </cell>
          <cell r="AR562">
            <v>40543</v>
          </cell>
          <cell r="AS562">
            <v>40908</v>
          </cell>
          <cell r="AT562">
            <v>41274</v>
          </cell>
        </row>
        <row r="563">
          <cell r="B563">
            <v>29</v>
          </cell>
          <cell r="C563" t="str">
            <v xml:space="preserve">Life - Investment Products (Unit Linked &amp; Partic) </v>
          </cell>
          <cell r="D563">
            <v>0</v>
          </cell>
          <cell r="E563">
            <v>0</v>
          </cell>
          <cell r="F563">
            <v>0</v>
          </cell>
          <cell r="G563">
            <v>0</v>
          </cell>
          <cell r="H563">
            <v>0</v>
          </cell>
          <cell r="I563">
            <v>0.02</v>
          </cell>
          <cell r="J563">
            <v>0</v>
          </cell>
          <cell r="K563">
            <v>0.02</v>
          </cell>
          <cell r="L563">
            <v>0</v>
          </cell>
          <cell r="M563" t="str">
            <v xml:space="preserve"> </v>
          </cell>
          <cell r="AB563">
            <v>29</v>
          </cell>
          <cell r="AC563" t="str">
            <v xml:space="preserve">Life - Investment Products (Unit Linked &amp; Partic) </v>
          </cell>
          <cell r="AD563">
            <v>0</v>
          </cell>
          <cell r="AE563">
            <v>0</v>
          </cell>
          <cell r="AF563">
            <v>0</v>
          </cell>
          <cell r="AG563">
            <v>0</v>
          </cell>
          <cell r="AH563">
            <v>0</v>
          </cell>
          <cell r="AJ563">
            <v>0.02</v>
          </cell>
          <cell r="AK563">
            <v>0.02</v>
          </cell>
          <cell r="AL563">
            <v>0.02</v>
          </cell>
          <cell r="AM563">
            <v>0.02</v>
          </cell>
          <cell r="AN563">
            <v>0.02</v>
          </cell>
          <cell r="AP563">
            <v>0</v>
          </cell>
          <cell r="AQ563">
            <v>0</v>
          </cell>
          <cell r="AR563">
            <v>0</v>
          </cell>
          <cell r="AS563">
            <v>0</v>
          </cell>
          <cell r="AT563">
            <v>0</v>
          </cell>
        </row>
        <row r="564">
          <cell r="B564">
            <v>30</v>
          </cell>
          <cell r="C564" t="str">
            <v xml:space="preserve">Life - Protection Products (Individ &amp; Group) </v>
          </cell>
          <cell r="D564">
            <v>0</v>
          </cell>
          <cell r="E564">
            <v>0</v>
          </cell>
          <cell r="F564">
            <v>0</v>
          </cell>
          <cell r="G564">
            <v>0</v>
          </cell>
          <cell r="H564">
            <v>0</v>
          </cell>
          <cell r="I564">
            <v>0.02</v>
          </cell>
          <cell r="J564">
            <v>0</v>
          </cell>
          <cell r="K564">
            <v>0.02</v>
          </cell>
          <cell r="L564">
            <v>0</v>
          </cell>
          <cell r="M564" t="str">
            <v xml:space="preserve"> </v>
          </cell>
          <cell r="AB564">
            <v>30</v>
          </cell>
          <cell r="AC564" t="str">
            <v xml:space="preserve">Life - Protection Products (Individ &amp; Group) </v>
          </cell>
          <cell r="AD564">
            <v>0</v>
          </cell>
          <cell r="AE564">
            <v>0</v>
          </cell>
          <cell r="AF564">
            <v>0</v>
          </cell>
          <cell r="AG564">
            <v>0</v>
          </cell>
          <cell r="AH564">
            <v>0</v>
          </cell>
          <cell r="AJ564">
            <v>0.02</v>
          </cell>
          <cell r="AK564">
            <v>0.02</v>
          </cell>
          <cell r="AL564">
            <v>0.02</v>
          </cell>
          <cell r="AM564">
            <v>0.02</v>
          </cell>
          <cell r="AN564">
            <v>0.02</v>
          </cell>
          <cell r="AP564">
            <v>0</v>
          </cell>
          <cell r="AQ564">
            <v>0</v>
          </cell>
          <cell r="AR564">
            <v>0</v>
          </cell>
          <cell r="AS564">
            <v>0</v>
          </cell>
          <cell r="AT564">
            <v>0</v>
          </cell>
        </row>
        <row r="565">
          <cell r="B565">
            <v>31</v>
          </cell>
          <cell r="C565" t="str">
            <v xml:space="preserve">Life Reinsurance </v>
          </cell>
          <cell r="D565">
            <v>0</v>
          </cell>
          <cell r="E565">
            <v>0</v>
          </cell>
          <cell r="F565">
            <v>0</v>
          </cell>
          <cell r="G565">
            <v>0</v>
          </cell>
          <cell r="H565">
            <v>0</v>
          </cell>
          <cell r="I565">
            <v>0.02</v>
          </cell>
          <cell r="J565">
            <v>0</v>
          </cell>
          <cell r="K565">
            <v>0.02</v>
          </cell>
          <cell r="L565">
            <v>0</v>
          </cell>
          <cell r="M565" t="str">
            <v xml:space="preserve"> </v>
          </cell>
          <cell r="AB565">
            <v>31</v>
          </cell>
          <cell r="AC565" t="str">
            <v xml:space="preserve">Life Reinsurance </v>
          </cell>
          <cell r="AD565">
            <v>0</v>
          </cell>
          <cell r="AE565">
            <v>0</v>
          </cell>
          <cell r="AF565">
            <v>0</v>
          </cell>
          <cell r="AG565">
            <v>0</v>
          </cell>
          <cell r="AH565">
            <v>0</v>
          </cell>
          <cell r="AJ565">
            <v>0.02</v>
          </cell>
          <cell r="AK565">
            <v>0.02</v>
          </cell>
          <cell r="AL565">
            <v>0.02</v>
          </cell>
          <cell r="AM565">
            <v>0.02</v>
          </cell>
          <cell r="AN565">
            <v>0.02</v>
          </cell>
          <cell r="AP565">
            <v>0</v>
          </cell>
          <cell r="AQ565">
            <v>0</v>
          </cell>
          <cell r="AR565">
            <v>0</v>
          </cell>
          <cell r="AS565">
            <v>0</v>
          </cell>
          <cell r="AT565">
            <v>0</v>
          </cell>
        </row>
        <row r="566">
          <cell r="B566">
            <v>32</v>
          </cell>
          <cell r="C566" t="str">
            <v xml:space="preserve">Annuities - Immediate </v>
          </cell>
          <cell r="D566">
            <v>0</v>
          </cell>
          <cell r="E566">
            <v>0</v>
          </cell>
          <cell r="F566">
            <v>0</v>
          </cell>
          <cell r="G566">
            <v>0</v>
          </cell>
          <cell r="H566">
            <v>0</v>
          </cell>
          <cell r="I566">
            <v>0.02</v>
          </cell>
          <cell r="J566">
            <v>0</v>
          </cell>
          <cell r="K566">
            <v>0.02</v>
          </cell>
          <cell r="L566">
            <v>0</v>
          </cell>
          <cell r="M566" t="str">
            <v xml:space="preserve"> </v>
          </cell>
          <cell r="AB566">
            <v>32</v>
          </cell>
          <cell r="AC566" t="str">
            <v xml:space="preserve">Annuities - Immediate </v>
          </cell>
          <cell r="AD566">
            <v>0</v>
          </cell>
          <cell r="AE566">
            <v>0</v>
          </cell>
          <cell r="AF566">
            <v>0</v>
          </cell>
          <cell r="AG566">
            <v>0</v>
          </cell>
          <cell r="AH566">
            <v>0</v>
          </cell>
          <cell r="AJ566">
            <v>0.02</v>
          </cell>
          <cell r="AK566">
            <v>0.02</v>
          </cell>
          <cell r="AL566">
            <v>0.02</v>
          </cell>
          <cell r="AM566">
            <v>0.02</v>
          </cell>
          <cell r="AN566">
            <v>0.02</v>
          </cell>
          <cell r="AP566">
            <v>0</v>
          </cell>
          <cell r="AQ566">
            <v>0</v>
          </cell>
          <cell r="AR566">
            <v>0</v>
          </cell>
          <cell r="AS566">
            <v>0</v>
          </cell>
          <cell r="AT566">
            <v>0</v>
          </cell>
        </row>
        <row r="567">
          <cell r="B567">
            <v>33</v>
          </cell>
          <cell r="C567" t="str">
            <v xml:space="preserve">Annuities - Deferred </v>
          </cell>
          <cell r="D567">
            <v>0</v>
          </cell>
          <cell r="E567">
            <v>0</v>
          </cell>
          <cell r="F567">
            <v>0</v>
          </cell>
          <cell r="G567">
            <v>0</v>
          </cell>
          <cell r="H567">
            <v>0</v>
          </cell>
          <cell r="I567">
            <v>0.02</v>
          </cell>
          <cell r="J567">
            <v>0</v>
          </cell>
          <cell r="K567">
            <v>0.02</v>
          </cell>
          <cell r="L567">
            <v>0</v>
          </cell>
          <cell r="M567" t="str">
            <v xml:space="preserve"> </v>
          </cell>
          <cell r="AB567">
            <v>33</v>
          </cell>
          <cell r="AC567" t="str">
            <v xml:space="preserve">Annuities - Deferred </v>
          </cell>
          <cell r="AD567">
            <v>0</v>
          </cell>
          <cell r="AE567">
            <v>0</v>
          </cell>
          <cell r="AF567">
            <v>0</v>
          </cell>
          <cell r="AG567">
            <v>0</v>
          </cell>
          <cell r="AH567">
            <v>0</v>
          </cell>
          <cell r="AJ567">
            <v>0.02</v>
          </cell>
          <cell r="AK567">
            <v>0.02</v>
          </cell>
          <cell r="AL567">
            <v>0.02</v>
          </cell>
          <cell r="AM567">
            <v>0.02</v>
          </cell>
          <cell r="AN567">
            <v>0.02</v>
          </cell>
          <cell r="AP567">
            <v>0</v>
          </cell>
          <cell r="AQ567">
            <v>0</v>
          </cell>
          <cell r="AR567">
            <v>0</v>
          </cell>
          <cell r="AS567">
            <v>0</v>
          </cell>
          <cell r="AT567">
            <v>0</v>
          </cell>
        </row>
        <row r="568">
          <cell r="B568">
            <v>34</v>
          </cell>
          <cell r="C568" t="str">
            <v xml:space="preserve">Pension Plans </v>
          </cell>
          <cell r="D568">
            <v>0</v>
          </cell>
          <cell r="E568">
            <v>0</v>
          </cell>
          <cell r="F568">
            <v>0</v>
          </cell>
          <cell r="G568">
            <v>0</v>
          </cell>
          <cell r="H568">
            <v>0</v>
          </cell>
          <cell r="I568">
            <v>0.02</v>
          </cell>
          <cell r="J568">
            <v>0</v>
          </cell>
          <cell r="K568">
            <v>0.02</v>
          </cell>
          <cell r="L568">
            <v>0</v>
          </cell>
          <cell r="M568" t="str">
            <v xml:space="preserve"> </v>
          </cell>
          <cell r="AB568">
            <v>34</v>
          </cell>
          <cell r="AC568" t="str">
            <v xml:space="preserve">Pension Plans </v>
          </cell>
          <cell r="AD568">
            <v>0</v>
          </cell>
          <cell r="AE568">
            <v>0</v>
          </cell>
          <cell r="AF568">
            <v>0</v>
          </cell>
          <cell r="AG568">
            <v>0</v>
          </cell>
          <cell r="AH568">
            <v>0</v>
          </cell>
          <cell r="AJ568">
            <v>0.02</v>
          </cell>
          <cell r="AK568">
            <v>0.02</v>
          </cell>
          <cell r="AL568">
            <v>0.02</v>
          </cell>
          <cell r="AM568">
            <v>0.02</v>
          </cell>
          <cell r="AN568">
            <v>0.02</v>
          </cell>
          <cell r="AP568">
            <v>0</v>
          </cell>
          <cell r="AQ568">
            <v>0</v>
          </cell>
          <cell r="AR568">
            <v>0</v>
          </cell>
          <cell r="AS568">
            <v>0</v>
          </cell>
          <cell r="AT568">
            <v>0</v>
          </cell>
        </row>
        <row r="569">
          <cell r="B569">
            <v>35</v>
          </cell>
          <cell r="C569" t="str">
            <v xml:space="preserve">DHI </v>
          </cell>
          <cell r="D569">
            <v>0</v>
          </cell>
          <cell r="E569">
            <v>0</v>
          </cell>
          <cell r="F569">
            <v>0</v>
          </cell>
          <cell r="G569">
            <v>0</v>
          </cell>
          <cell r="H569">
            <v>0</v>
          </cell>
          <cell r="I569">
            <v>0.02</v>
          </cell>
          <cell r="J569">
            <v>0</v>
          </cell>
          <cell r="K569">
            <v>0.02</v>
          </cell>
          <cell r="L569">
            <v>0</v>
          </cell>
          <cell r="M569" t="str">
            <v xml:space="preserve"> </v>
          </cell>
          <cell r="AB569">
            <v>35</v>
          </cell>
          <cell r="AC569" t="str">
            <v xml:space="preserve">DHI </v>
          </cell>
          <cell r="AD569">
            <v>0</v>
          </cell>
          <cell r="AE569">
            <v>0</v>
          </cell>
          <cell r="AF569">
            <v>0</v>
          </cell>
          <cell r="AG569">
            <v>0</v>
          </cell>
          <cell r="AH569">
            <v>0</v>
          </cell>
          <cell r="AJ569">
            <v>0.02</v>
          </cell>
          <cell r="AK569">
            <v>0.02</v>
          </cell>
          <cell r="AL569">
            <v>0.02</v>
          </cell>
          <cell r="AM569">
            <v>0.02</v>
          </cell>
          <cell r="AN569">
            <v>0.02</v>
          </cell>
          <cell r="AP569">
            <v>0</v>
          </cell>
          <cell r="AQ569">
            <v>0</v>
          </cell>
          <cell r="AR569">
            <v>0</v>
          </cell>
          <cell r="AS569">
            <v>0</v>
          </cell>
          <cell r="AT569">
            <v>0</v>
          </cell>
        </row>
        <row r="570">
          <cell r="B570">
            <v>36</v>
          </cell>
          <cell r="C570" t="str">
            <v xml:space="preserve">German HealthCare </v>
          </cell>
          <cell r="D570">
            <v>0</v>
          </cell>
          <cell r="E570">
            <v>0</v>
          </cell>
          <cell r="F570">
            <v>0</v>
          </cell>
          <cell r="G570">
            <v>0</v>
          </cell>
          <cell r="H570">
            <v>0</v>
          </cell>
          <cell r="I570">
            <v>0.02</v>
          </cell>
          <cell r="J570">
            <v>0</v>
          </cell>
          <cell r="K570">
            <v>0.02</v>
          </cell>
          <cell r="L570">
            <v>0</v>
          </cell>
          <cell r="M570" t="str">
            <v xml:space="preserve"> </v>
          </cell>
          <cell r="AB570">
            <v>36</v>
          </cell>
          <cell r="AC570" t="str">
            <v xml:space="preserve">German HealthCare </v>
          </cell>
          <cell r="AD570">
            <v>0</v>
          </cell>
          <cell r="AE570">
            <v>0</v>
          </cell>
          <cell r="AF570">
            <v>0</v>
          </cell>
          <cell r="AG570">
            <v>0</v>
          </cell>
          <cell r="AH570">
            <v>0</v>
          </cell>
          <cell r="AJ570">
            <v>0.02</v>
          </cell>
          <cell r="AK570">
            <v>0.02</v>
          </cell>
          <cell r="AL570">
            <v>0.02</v>
          </cell>
          <cell r="AM570">
            <v>0.02</v>
          </cell>
          <cell r="AN570">
            <v>0.02</v>
          </cell>
          <cell r="AP570">
            <v>0</v>
          </cell>
          <cell r="AQ570">
            <v>0</v>
          </cell>
          <cell r="AR570">
            <v>0</v>
          </cell>
          <cell r="AS570">
            <v>0</v>
          </cell>
          <cell r="AT570">
            <v>0</v>
          </cell>
        </row>
        <row r="571">
          <cell r="B571">
            <v>37</v>
          </cell>
          <cell r="C571" t="str">
            <v xml:space="preserve">Other Life or Annuity </v>
          </cell>
          <cell r="D571">
            <v>0</v>
          </cell>
          <cell r="E571">
            <v>0</v>
          </cell>
          <cell r="F571">
            <v>0</v>
          </cell>
          <cell r="G571">
            <v>0</v>
          </cell>
          <cell r="H571">
            <v>0</v>
          </cell>
          <cell r="I571">
            <v>0.02</v>
          </cell>
          <cell r="J571">
            <v>0</v>
          </cell>
          <cell r="K571">
            <v>0.02</v>
          </cell>
          <cell r="L571">
            <v>0</v>
          </cell>
          <cell r="M571" t="str">
            <v xml:space="preserve"> </v>
          </cell>
          <cell r="AB571">
            <v>37</v>
          </cell>
          <cell r="AC571" t="str">
            <v xml:space="preserve">Other Life or Annuity </v>
          </cell>
          <cell r="AD571">
            <v>0</v>
          </cell>
          <cell r="AE571">
            <v>0</v>
          </cell>
          <cell r="AF571">
            <v>0</v>
          </cell>
          <cell r="AG571">
            <v>0</v>
          </cell>
          <cell r="AH571">
            <v>0</v>
          </cell>
          <cell r="AJ571">
            <v>0.02</v>
          </cell>
          <cell r="AK571">
            <v>0.02</v>
          </cell>
          <cell r="AL571">
            <v>0.02</v>
          </cell>
          <cell r="AM571">
            <v>0.02</v>
          </cell>
          <cell r="AN571">
            <v>0.02</v>
          </cell>
          <cell r="AP571">
            <v>0</v>
          </cell>
          <cell r="AQ571">
            <v>0</v>
          </cell>
          <cell r="AR571">
            <v>0</v>
          </cell>
          <cell r="AS571">
            <v>0</v>
          </cell>
          <cell r="AT571">
            <v>0</v>
          </cell>
        </row>
        <row r="572">
          <cell r="B572">
            <v>38</v>
          </cell>
          <cell r="C572" t="str">
            <v xml:space="preserve">Other Life or Annuity </v>
          </cell>
          <cell r="D572">
            <v>0</v>
          </cell>
          <cell r="E572">
            <v>0</v>
          </cell>
          <cell r="F572">
            <v>0</v>
          </cell>
          <cell r="G572">
            <v>0</v>
          </cell>
          <cell r="H572">
            <v>0</v>
          </cell>
          <cell r="I572">
            <v>0.02</v>
          </cell>
          <cell r="J572">
            <v>0</v>
          </cell>
          <cell r="K572">
            <v>0.02</v>
          </cell>
          <cell r="L572">
            <v>0</v>
          </cell>
          <cell r="M572" t="str">
            <v xml:space="preserve"> </v>
          </cell>
          <cell r="AB572">
            <v>38</v>
          </cell>
          <cell r="AC572" t="str">
            <v xml:space="preserve">Other Life or Annuity </v>
          </cell>
          <cell r="AD572">
            <v>0</v>
          </cell>
          <cell r="AE572">
            <v>0</v>
          </cell>
          <cell r="AF572">
            <v>0</v>
          </cell>
          <cell r="AG572">
            <v>0</v>
          </cell>
          <cell r="AH572">
            <v>0</v>
          </cell>
          <cell r="AJ572">
            <v>0.02</v>
          </cell>
          <cell r="AK572">
            <v>0.02</v>
          </cell>
          <cell r="AL572">
            <v>0.02</v>
          </cell>
          <cell r="AM572">
            <v>0.02</v>
          </cell>
          <cell r="AN572">
            <v>0.02</v>
          </cell>
          <cell r="AP572">
            <v>0</v>
          </cell>
          <cell r="AQ572">
            <v>0</v>
          </cell>
          <cell r="AR572">
            <v>0</v>
          </cell>
          <cell r="AS572">
            <v>0</v>
          </cell>
          <cell r="AT572">
            <v>0</v>
          </cell>
        </row>
        <row r="573">
          <cell r="B573">
            <v>39</v>
          </cell>
          <cell r="C573" t="str">
            <v>Sub-Total</v>
          </cell>
          <cell r="D573">
            <v>0</v>
          </cell>
          <cell r="E573">
            <v>0</v>
          </cell>
          <cell r="F573">
            <v>0</v>
          </cell>
          <cell r="G573">
            <v>0</v>
          </cell>
          <cell r="H573">
            <v>0</v>
          </cell>
          <cell r="I573">
            <v>0</v>
          </cell>
          <cell r="K573">
            <v>0</v>
          </cell>
          <cell r="L573">
            <v>0</v>
          </cell>
          <cell r="AB573">
            <v>39</v>
          </cell>
          <cell r="AC573" t="str">
            <v>Sub-Total</v>
          </cell>
          <cell r="AD573">
            <v>0</v>
          </cell>
          <cell r="AE573">
            <v>0</v>
          </cell>
          <cell r="AF573">
            <v>0</v>
          </cell>
          <cell r="AG573">
            <v>0</v>
          </cell>
          <cell r="AH573">
            <v>0</v>
          </cell>
          <cell r="AJ573">
            <v>0</v>
          </cell>
          <cell r="AK573">
            <v>0</v>
          </cell>
          <cell r="AL573">
            <v>0</v>
          </cell>
          <cell r="AM573">
            <v>0</v>
          </cell>
          <cell r="AN573">
            <v>0</v>
          </cell>
          <cell r="AP573">
            <v>0</v>
          </cell>
          <cell r="AQ573">
            <v>0</v>
          </cell>
          <cell r="AR573">
            <v>0</v>
          </cell>
          <cell r="AS573">
            <v>0</v>
          </cell>
          <cell r="AT573">
            <v>0</v>
          </cell>
        </row>
        <row r="575">
          <cell r="B575">
            <v>40</v>
          </cell>
          <cell r="C575" t="str">
            <v>Totals</v>
          </cell>
          <cell r="D575">
            <v>0</v>
          </cell>
          <cell r="E575">
            <v>0</v>
          </cell>
          <cell r="F575">
            <v>0</v>
          </cell>
          <cell r="G575">
            <v>0</v>
          </cell>
          <cell r="H575">
            <v>0</v>
          </cell>
          <cell r="I575">
            <v>0</v>
          </cell>
          <cell r="K575">
            <v>0</v>
          </cell>
          <cell r="L575">
            <v>0</v>
          </cell>
          <cell r="AB575">
            <v>40</v>
          </cell>
          <cell r="AC575" t="str">
            <v>Totals</v>
          </cell>
          <cell r="AD575">
            <v>0</v>
          </cell>
          <cell r="AE575">
            <v>0</v>
          </cell>
          <cell r="AF575">
            <v>0</v>
          </cell>
          <cell r="AG575">
            <v>0</v>
          </cell>
          <cell r="AH575">
            <v>0</v>
          </cell>
          <cell r="AJ575">
            <v>0</v>
          </cell>
          <cell r="AK575">
            <v>0</v>
          </cell>
          <cell r="AL575">
            <v>0</v>
          </cell>
          <cell r="AM575">
            <v>0</v>
          </cell>
          <cell r="AN575">
            <v>0</v>
          </cell>
          <cell r="AP575">
            <v>0</v>
          </cell>
          <cell r="AQ575">
            <v>0</v>
          </cell>
          <cell r="AR575">
            <v>0</v>
          </cell>
          <cell r="AS575">
            <v>0</v>
          </cell>
          <cell r="AT575">
            <v>0</v>
          </cell>
        </row>
        <row r="577">
          <cell r="B577">
            <v>41</v>
          </cell>
          <cell r="G577" t="str">
            <v>Growth Factor (for Non Life Only)</v>
          </cell>
          <cell r="I577" t="str">
            <v xml:space="preserve"> </v>
          </cell>
          <cell r="L577">
            <v>1.5</v>
          </cell>
          <cell r="M577" t="str">
            <v xml:space="preserve"> </v>
          </cell>
          <cell r="AK577">
            <v>41</v>
          </cell>
          <cell r="AL577" t="str">
            <v>Growth Factor (for Non Life Only)</v>
          </cell>
          <cell r="AP577">
            <v>1.5</v>
          </cell>
          <cell r="AQ577">
            <v>1.5</v>
          </cell>
          <cell r="AR577">
            <v>1.5</v>
          </cell>
          <cell r="AS577">
            <v>1.5</v>
          </cell>
          <cell r="AT577">
            <v>1.5</v>
          </cell>
        </row>
        <row r="578">
          <cell r="B578">
            <v>42</v>
          </cell>
          <cell r="G578" t="str">
            <v>By Line Diversification Factor</v>
          </cell>
          <cell r="L578">
            <v>1</v>
          </cell>
          <cell r="AK578">
            <v>42</v>
          </cell>
          <cell r="AL578" t="str">
            <v>By Line Diversification Factor</v>
          </cell>
          <cell r="AP578">
            <v>1</v>
          </cell>
          <cell r="AQ578">
            <v>1</v>
          </cell>
          <cell r="AR578">
            <v>1</v>
          </cell>
          <cell r="AS578">
            <v>1</v>
          </cell>
          <cell r="AT578">
            <v>1</v>
          </cell>
        </row>
        <row r="579">
          <cell r="G579" t="str">
            <v>By Country Diversification Factor</v>
          </cell>
          <cell r="L579">
            <v>1</v>
          </cell>
          <cell r="AL579" t="str">
            <v>By Country Diversification Factor</v>
          </cell>
          <cell r="AP579">
            <v>1</v>
          </cell>
          <cell r="AQ579">
            <v>1</v>
          </cell>
          <cell r="AR579">
            <v>1</v>
          </cell>
          <cell r="AS579">
            <v>1</v>
          </cell>
          <cell r="AT579">
            <v>1</v>
          </cell>
        </row>
        <row r="580">
          <cell r="B580">
            <v>43</v>
          </cell>
          <cell r="G580" t="str">
            <v>Adjusted Premium Capital</v>
          </cell>
          <cell r="L580">
            <v>0</v>
          </cell>
          <cell r="AK580">
            <v>43</v>
          </cell>
          <cell r="AL580" t="str">
            <v>Adjusted Premium Capital</v>
          </cell>
          <cell r="AP580">
            <v>0</v>
          </cell>
          <cell r="AQ580">
            <v>0</v>
          </cell>
          <cell r="AR580">
            <v>0</v>
          </cell>
          <cell r="AS580">
            <v>0</v>
          </cell>
          <cell r="AT580">
            <v>0</v>
          </cell>
        </row>
        <row r="581">
          <cell r="B581">
            <v>44</v>
          </cell>
          <cell r="G581" t="str">
            <v>Analyst's Adjustment ( NON-Life Business)</v>
          </cell>
          <cell r="L581">
            <v>0</v>
          </cell>
          <cell r="M581" t="str">
            <v xml:space="preserve"> </v>
          </cell>
          <cell r="AK581">
            <v>44</v>
          </cell>
          <cell r="AL581" t="str">
            <v>Analyst's Adjustment ( NON-Life Business)</v>
          </cell>
          <cell r="AP581">
            <v>0</v>
          </cell>
          <cell r="AQ581">
            <v>0</v>
          </cell>
          <cell r="AR581">
            <v>0</v>
          </cell>
          <cell r="AS581">
            <v>0</v>
          </cell>
          <cell r="AT581">
            <v>0</v>
          </cell>
        </row>
        <row r="582">
          <cell r="B582">
            <v>45</v>
          </cell>
          <cell r="G582" t="str">
            <v>Analyst's Adjustment ( LIFE Business)</v>
          </cell>
          <cell r="L582">
            <v>0</v>
          </cell>
          <cell r="M582" t="str">
            <v xml:space="preserve"> </v>
          </cell>
          <cell r="AK582">
            <v>45</v>
          </cell>
          <cell r="AL582" t="str">
            <v>Analyst's Adjustment ( LIFE Business)</v>
          </cell>
          <cell r="AP582">
            <v>0</v>
          </cell>
          <cell r="AQ582">
            <v>0</v>
          </cell>
          <cell r="AR582">
            <v>0</v>
          </cell>
          <cell r="AS582">
            <v>0</v>
          </cell>
          <cell r="AT582">
            <v>0</v>
          </cell>
        </row>
        <row r="583">
          <cell r="B583">
            <v>46</v>
          </cell>
          <cell r="G583" t="str">
            <v>Net Required Capital for Premium Risk (B6)</v>
          </cell>
          <cell r="L583">
            <v>0</v>
          </cell>
          <cell r="AK583">
            <v>46</v>
          </cell>
          <cell r="AL583" t="str">
            <v>Net Required Capital for Premium Risk (B6)</v>
          </cell>
          <cell r="AP583">
            <v>0</v>
          </cell>
          <cell r="AQ583">
            <v>0</v>
          </cell>
          <cell r="AR583">
            <v>0</v>
          </cell>
          <cell r="AS583">
            <v>0</v>
          </cell>
          <cell r="AT583">
            <v>0</v>
          </cell>
        </row>
        <row r="586">
          <cell r="C586" t="str">
            <v>Company Name:</v>
          </cell>
          <cell r="D586" t="str">
            <v>XYZ Sample</v>
          </cell>
          <cell r="H586" t="str">
            <v>Currency:</v>
          </cell>
          <cell r="I586" t="str">
            <v>US Dollars</v>
          </cell>
          <cell r="M586" t="str">
            <v>Page 15</v>
          </cell>
        </row>
        <row r="587">
          <cell r="C587" t="str">
            <v>AMB Number:</v>
          </cell>
          <cell r="D587" t="str">
            <v>99999</v>
          </cell>
          <cell r="H587" t="str">
            <v>Denomination:</v>
          </cell>
          <cell r="I587" t="str">
            <v>(000)s</v>
          </cell>
        </row>
        <row r="588">
          <cell r="C588" t="str">
            <v>Analyst:</v>
          </cell>
          <cell r="D588" t="str">
            <v xml:space="preserve"> </v>
          </cell>
        </row>
        <row r="589">
          <cell r="C589" t="str">
            <v>profitability = average</v>
          </cell>
          <cell r="G589" t="str">
            <v>NET PREMIUMS WRITTEN RISK</v>
          </cell>
        </row>
        <row r="590">
          <cell r="C590" t="str">
            <v>Pers - Early Hard Mkt</v>
          </cell>
          <cell r="H590">
            <v>40178</v>
          </cell>
        </row>
        <row r="591">
          <cell r="C591" t="str">
            <v>Comm - Late Soft Mkt</v>
          </cell>
        </row>
        <row r="592">
          <cell r="C592" t="str">
            <v>Reins XS Prop - Late Hard Mkt</v>
          </cell>
        </row>
        <row r="593">
          <cell r="C593" t="str">
            <v>Reins XS Casualty - Middle Soft Mkt</v>
          </cell>
        </row>
        <row r="594">
          <cell r="D594" t="str">
            <v>(1)</v>
          </cell>
          <cell r="E594" t="str">
            <v>(2)</v>
          </cell>
          <cell r="F594" t="str">
            <v>(3)</v>
          </cell>
          <cell r="G594" t="str">
            <v>(4)</v>
          </cell>
          <cell r="H594" t="str">
            <v>(5)</v>
          </cell>
          <cell r="I594" t="str">
            <v>(6)</v>
          </cell>
          <cell r="J594" t="str">
            <v>(7)</v>
          </cell>
          <cell r="K594" t="str">
            <v>(8)</v>
          </cell>
          <cell r="L594" t="str">
            <v>(9)</v>
          </cell>
          <cell r="M594" t="str">
            <v>(10)</v>
          </cell>
        </row>
        <row r="596">
          <cell r="E596" t="str">
            <v>&lt;----------------- Net Premiums Written -----------------&gt;</v>
          </cell>
          <cell r="J596" t="str">
            <v>Adjust-</v>
          </cell>
          <cell r="K596" t="str">
            <v>Total</v>
          </cell>
          <cell r="L596" t="str">
            <v>Adjusted</v>
          </cell>
        </row>
        <row r="597">
          <cell r="C597" t="str">
            <v>Property Casualty Business</v>
          </cell>
          <cell r="D597" t="str">
            <v>%</v>
          </cell>
          <cell r="E597" t="str">
            <v>Baseline</v>
          </cell>
          <cell r="F597" t="str">
            <v>Allocated Adjustment</v>
          </cell>
          <cell r="G597" t="str">
            <v>Manual Adjustment</v>
          </cell>
          <cell r="H597" t="str">
            <v>Total</v>
          </cell>
          <cell r="I597" t="str">
            <v>Capital Factor</v>
          </cell>
          <cell r="J597" t="str">
            <v>ment to Factor</v>
          </cell>
          <cell r="K597" t="str">
            <v>Capital Factor</v>
          </cell>
          <cell r="L597" t="str">
            <v>Required Capital</v>
          </cell>
          <cell r="M597" t="str">
            <v>Explanation of Adjustment</v>
          </cell>
        </row>
        <row r="598">
          <cell r="B598">
            <v>1</v>
          </cell>
          <cell r="C598" t="str">
            <v>Personal Property</v>
          </cell>
          <cell r="D598">
            <v>0</v>
          </cell>
          <cell r="E598">
            <v>0</v>
          </cell>
          <cell r="F598">
            <v>0</v>
          </cell>
          <cell r="G598">
            <v>0</v>
          </cell>
          <cell r="H598">
            <v>0</v>
          </cell>
          <cell r="I598">
            <v>0.52851785913376492</v>
          </cell>
          <cell r="J598">
            <v>0</v>
          </cell>
          <cell r="K598">
            <v>0.52851785913376492</v>
          </cell>
          <cell r="L598">
            <v>0</v>
          </cell>
          <cell r="M598" t="str">
            <v xml:space="preserve"> </v>
          </cell>
        </row>
        <row r="599">
          <cell r="B599">
            <v>2</v>
          </cell>
          <cell r="C599" t="str">
            <v>Personal Motor</v>
          </cell>
          <cell r="D599">
            <v>0</v>
          </cell>
          <cell r="E599">
            <v>0</v>
          </cell>
          <cell r="F599">
            <v>0</v>
          </cell>
          <cell r="G599">
            <v>0</v>
          </cell>
          <cell r="H599">
            <v>0</v>
          </cell>
          <cell r="I599">
            <v>0.36295804783885066</v>
          </cell>
          <cell r="J599">
            <v>0</v>
          </cell>
          <cell r="K599">
            <v>0.36295804783885066</v>
          </cell>
          <cell r="L599">
            <v>0</v>
          </cell>
          <cell r="M599" t="str">
            <v xml:space="preserve"> </v>
          </cell>
        </row>
        <row r="600">
          <cell r="B600">
            <v>3</v>
          </cell>
          <cell r="C600" t="str">
            <v>Commercial Motor</v>
          </cell>
          <cell r="D600">
            <v>0</v>
          </cell>
          <cell r="E600">
            <v>0</v>
          </cell>
          <cell r="F600">
            <v>0</v>
          </cell>
          <cell r="G600">
            <v>0</v>
          </cell>
          <cell r="H600">
            <v>0</v>
          </cell>
          <cell r="I600">
            <v>0.42302236520430875</v>
          </cell>
          <cell r="J600">
            <v>0</v>
          </cell>
          <cell r="K600">
            <v>0.42302236520430875</v>
          </cell>
          <cell r="L600">
            <v>0</v>
          </cell>
          <cell r="M600" t="str">
            <v xml:space="preserve"> </v>
          </cell>
        </row>
        <row r="601">
          <cell r="B601">
            <v>4</v>
          </cell>
          <cell r="C601" t="str">
            <v>Occupational Accident</v>
          </cell>
          <cell r="D601">
            <v>0</v>
          </cell>
          <cell r="E601">
            <v>0</v>
          </cell>
          <cell r="F601">
            <v>0</v>
          </cell>
          <cell r="G601">
            <v>0</v>
          </cell>
          <cell r="H601">
            <v>0</v>
          </cell>
          <cell r="I601">
            <v>0.42979072304757771</v>
          </cell>
          <cell r="J601">
            <v>0</v>
          </cell>
          <cell r="K601">
            <v>0.42979072304757771</v>
          </cell>
          <cell r="L601">
            <v>0</v>
          </cell>
          <cell r="M601" t="str">
            <v xml:space="preserve"> </v>
          </cell>
        </row>
        <row r="602">
          <cell r="B602">
            <v>5</v>
          </cell>
          <cell r="C602" t="str">
            <v>Comm'l Multi Peril</v>
          </cell>
          <cell r="D602">
            <v>0</v>
          </cell>
          <cell r="E602">
            <v>0</v>
          </cell>
          <cell r="F602">
            <v>0</v>
          </cell>
          <cell r="G602">
            <v>0</v>
          </cell>
          <cell r="H602">
            <v>0</v>
          </cell>
          <cell r="I602">
            <v>0.42979072304757771</v>
          </cell>
          <cell r="J602">
            <v>0</v>
          </cell>
          <cell r="K602">
            <v>0.42979072304757771</v>
          </cell>
          <cell r="L602">
            <v>0</v>
          </cell>
          <cell r="M602" t="str">
            <v xml:space="preserve"> </v>
          </cell>
        </row>
        <row r="603">
          <cell r="B603">
            <v>6</v>
          </cell>
          <cell r="C603" t="str">
            <v>Med Mal (Occ)</v>
          </cell>
          <cell r="D603">
            <v>0</v>
          </cell>
          <cell r="E603">
            <v>0</v>
          </cell>
          <cell r="F603">
            <v>0</v>
          </cell>
          <cell r="G603">
            <v>0</v>
          </cell>
          <cell r="H603">
            <v>0</v>
          </cell>
          <cell r="I603">
            <v>0.44399868083427452</v>
          </cell>
          <cell r="J603">
            <v>0</v>
          </cell>
          <cell r="K603">
            <v>0.44399868083427452</v>
          </cell>
          <cell r="L603">
            <v>0</v>
          </cell>
          <cell r="M603" t="str">
            <v xml:space="preserve"> </v>
          </cell>
        </row>
        <row r="604">
          <cell r="B604">
            <v>7</v>
          </cell>
          <cell r="C604" t="str">
            <v>Med Mal (C/M)</v>
          </cell>
          <cell r="D604">
            <v>0</v>
          </cell>
          <cell r="E604">
            <v>0</v>
          </cell>
          <cell r="F604">
            <v>0</v>
          </cell>
          <cell r="G604">
            <v>0</v>
          </cell>
          <cell r="H604">
            <v>0</v>
          </cell>
          <cell r="I604">
            <v>0.38836511118757022</v>
          </cell>
          <cell r="J604">
            <v>0</v>
          </cell>
          <cell r="K604">
            <v>0.38836511118757022</v>
          </cell>
          <cell r="L604">
            <v>0</v>
          </cell>
          <cell r="M604" t="str">
            <v xml:space="preserve"> </v>
          </cell>
        </row>
        <row r="605">
          <cell r="B605">
            <v>8</v>
          </cell>
          <cell r="C605" t="str">
            <v>Special Liab (Ocean, Air, B&amp;M)</v>
          </cell>
          <cell r="D605">
            <v>0</v>
          </cell>
          <cell r="E605">
            <v>0</v>
          </cell>
          <cell r="F605">
            <v>0</v>
          </cell>
          <cell r="G605">
            <v>0</v>
          </cell>
          <cell r="H605">
            <v>0</v>
          </cell>
          <cell r="I605">
            <v>0.43856196229344663</v>
          </cell>
          <cell r="J605">
            <v>0</v>
          </cell>
          <cell r="K605">
            <v>0.43856196229344663</v>
          </cell>
          <cell r="L605">
            <v>0</v>
          </cell>
          <cell r="M605" t="str">
            <v xml:space="preserve"> </v>
          </cell>
        </row>
        <row r="606">
          <cell r="B606">
            <v>9</v>
          </cell>
          <cell r="C606" t="str">
            <v>Other Liab (Occ)</v>
          </cell>
          <cell r="D606">
            <v>0</v>
          </cell>
          <cell r="E606">
            <v>0</v>
          </cell>
          <cell r="F606">
            <v>0</v>
          </cell>
          <cell r="G606">
            <v>0</v>
          </cell>
          <cell r="H606">
            <v>0</v>
          </cell>
          <cell r="I606">
            <v>0.47333780071319131</v>
          </cell>
          <cell r="J606">
            <v>0</v>
          </cell>
          <cell r="K606">
            <v>0.47333780071319131</v>
          </cell>
          <cell r="L606">
            <v>0</v>
          </cell>
          <cell r="M606" t="str">
            <v xml:space="preserve"> </v>
          </cell>
        </row>
        <row r="607">
          <cell r="B607">
            <v>10</v>
          </cell>
          <cell r="C607" t="str">
            <v>Other Liab (C/M)</v>
          </cell>
          <cell r="D607">
            <v>0</v>
          </cell>
          <cell r="E607">
            <v>0</v>
          </cell>
          <cell r="F607">
            <v>0</v>
          </cell>
          <cell r="G607">
            <v>0</v>
          </cell>
          <cell r="H607">
            <v>0</v>
          </cell>
          <cell r="I607">
            <v>0.40242577064379942</v>
          </cell>
          <cell r="J607">
            <v>0</v>
          </cell>
          <cell r="K607">
            <v>0.40242577064379942</v>
          </cell>
          <cell r="L607">
            <v>0</v>
          </cell>
          <cell r="M607" t="str">
            <v xml:space="preserve"> </v>
          </cell>
        </row>
        <row r="608">
          <cell r="B608">
            <v>11</v>
          </cell>
          <cell r="C608" t="str">
            <v>Prod Liab (Occ)</v>
          </cell>
          <cell r="D608">
            <v>0</v>
          </cell>
          <cell r="E608">
            <v>0</v>
          </cell>
          <cell r="F608">
            <v>0</v>
          </cell>
          <cell r="G608">
            <v>0</v>
          </cell>
          <cell r="H608">
            <v>0</v>
          </cell>
          <cell r="I608">
            <v>0.45336574161136883</v>
          </cell>
          <cell r="J608">
            <v>0</v>
          </cell>
          <cell r="K608">
            <v>0.45336574161136883</v>
          </cell>
          <cell r="L608">
            <v>0</v>
          </cell>
          <cell r="M608" t="str">
            <v xml:space="preserve"> </v>
          </cell>
        </row>
        <row r="609">
          <cell r="B609">
            <v>12</v>
          </cell>
          <cell r="C609" t="str">
            <v>Prod Liab (C/M)</v>
          </cell>
          <cell r="D609">
            <v>0</v>
          </cell>
          <cell r="E609">
            <v>0</v>
          </cell>
          <cell r="F609">
            <v>0</v>
          </cell>
          <cell r="G609">
            <v>0</v>
          </cell>
          <cell r="H609">
            <v>0</v>
          </cell>
          <cell r="I609">
            <v>0.38511713534729186</v>
          </cell>
          <cell r="J609">
            <v>0</v>
          </cell>
          <cell r="K609">
            <v>0.38511713534729186</v>
          </cell>
          <cell r="L609">
            <v>0</v>
          </cell>
          <cell r="M609" t="str">
            <v xml:space="preserve"> </v>
          </cell>
        </row>
        <row r="610">
          <cell r="B610">
            <v>13</v>
          </cell>
          <cell r="C610" t="str">
            <v>Commercial Property</v>
          </cell>
          <cell r="D610">
            <v>0</v>
          </cell>
          <cell r="E610">
            <v>0</v>
          </cell>
          <cell r="F610">
            <v>0</v>
          </cell>
          <cell r="G610">
            <v>0</v>
          </cell>
          <cell r="H610">
            <v>0</v>
          </cell>
          <cell r="I610">
            <v>0.51165562267568776</v>
          </cell>
          <cell r="J610">
            <v>0</v>
          </cell>
          <cell r="K610">
            <v>0.51165562267568776</v>
          </cell>
          <cell r="L610">
            <v>0</v>
          </cell>
          <cell r="M610" t="str">
            <v xml:space="preserve"> </v>
          </cell>
        </row>
        <row r="611">
          <cell r="B611">
            <v>14</v>
          </cell>
          <cell r="C611" t="str">
            <v>Motor Phys Damage</v>
          </cell>
          <cell r="D611">
            <v>0</v>
          </cell>
          <cell r="E611">
            <v>0</v>
          </cell>
          <cell r="F611">
            <v>0</v>
          </cell>
          <cell r="G611">
            <v>0</v>
          </cell>
          <cell r="H611">
            <v>0</v>
          </cell>
          <cell r="I611">
            <v>0.34644345666218301</v>
          </cell>
          <cell r="J611">
            <v>0</v>
          </cell>
          <cell r="K611">
            <v>0.34644345666218301</v>
          </cell>
          <cell r="L611">
            <v>0</v>
          </cell>
          <cell r="M611" t="str">
            <v xml:space="preserve"> </v>
          </cell>
        </row>
        <row r="612">
          <cell r="B612">
            <v>15</v>
          </cell>
          <cell r="C612" t="str">
            <v>Fid &amp; Sur /Fin. Guar</v>
          </cell>
          <cell r="D612">
            <v>0</v>
          </cell>
          <cell r="E612">
            <v>0</v>
          </cell>
          <cell r="F612">
            <v>0</v>
          </cell>
          <cell r="G612">
            <v>0</v>
          </cell>
          <cell r="H612">
            <v>0</v>
          </cell>
          <cell r="I612">
            <v>0.35815893587298142</v>
          </cell>
          <cell r="J612">
            <v>0</v>
          </cell>
          <cell r="K612">
            <v>0.35815893587298142</v>
          </cell>
          <cell r="L612">
            <v>0</v>
          </cell>
          <cell r="M612" t="str">
            <v xml:space="preserve"> </v>
          </cell>
        </row>
        <row r="613">
          <cell r="B613">
            <v>16</v>
          </cell>
          <cell r="C613" t="str">
            <v>X/S Property</v>
          </cell>
          <cell r="D613">
            <v>0</v>
          </cell>
          <cell r="E613">
            <v>0</v>
          </cell>
          <cell r="F613">
            <v>0</v>
          </cell>
          <cell r="G613">
            <v>0</v>
          </cell>
          <cell r="H613">
            <v>0</v>
          </cell>
          <cell r="I613">
            <v>0.52663029535114447</v>
          </cell>
          <cell r="J613">
            <v>0</v>
          </cell>
          <cell r="K613">
            <v>0.52663029535114447</v>
          </cell>
          <cell r="L613">
            <v>0</v>
          </cell>
          <cell r="M613" t="str">
            <v xml:space="preserve"> </v>
          </cell>
        </row>
        <row r="614">
          <cell r="B614">
            <v>17</v>
          </cell>
          <cell r="C614" t="str">
            <v>X/S Casualty</v>
          </cell>
          <cell r="D614">
            <v>0</v>
          </cell>
          <cell r="E614">
            <v>0</v>
          </cell>
          <cell r="F614">
            <v>0</v>
          </cell>
          <cell r="G614">
            <v>0</v>
          </cell>
          <cell r="H614">
            <v>0</v>
          </cell>
          <cell r="I614">
            <v>0.49243635144290215</v>
          </cell>
          <cell r="J614">
            <v>0</v>
          </cell>
          <cell r="K614">
            <v>0.49243635144290215</v>
          </cell>
          <cell r="L614">
            <v>0</v>
          </cell>
          <cell r="M614" t="str">
            <v xml:space="preserve"> </v>
          </cell>
        </row>
        <row r="615">
          <cell r="B615">
            <v>18</v>
          </cell>
          <cell r="C615" t="str">
            <v>Other P/C</v>
          </cell>
          <cell r="D615">
            <v>0</v>
          </cell>
          <cell r="E615">
            <v>0</v>
          </cell>
          <cell r="F615">
            <v>0</v>
          </cell>
          <cell r="G615">
            <v>0</v>
          </cell>
          <cell r="H615">
            <v>0</v>
          </cell>
          <cell r="I615">
            <v>0.42979072304757771</v>
          </cell>
          <cell r="J615">
            <v>0</v>
          </cell>
          <cell r="K615">
            <v>0.42979072304757771</v>
          </cell>
          <cell r="L615">
            <v>0</v>
          </cell>
          <cell r="M615" t="str">
            <v xml:space="preserve"> </v>
          </cell>
        </row>
        <row r="616">
          <cell r="B616">
            <v>19</v>
          </cell>
          <cell r="C616" t="str">
            <v>Other P/C</v>
          </cell>
          <cell r="D616">
            <v>0</v>
          </cell>
          <cell r="E616">
            <v>0</v>
          </cell>
          <cell r="F616">
            <v>0</v>
          </cell>
          <cell r="G616">
            <v>0</v>
          </cell>
          <cell r="H616">
            <v>0</v>
          </cell>
          <cell r="I616">
            <v>0.42979072304757771</v>
          </cell>
          <cell r="J616">
            <v>0</v>
          </cell>
          <cell r="K616">
            <v>0.42979072304757771</v>
          </cell>
          <cell r="L616">
            <v>0</v>
          </cell>
          <cell r="M616" t="str">
            <v xml:space="preserve"> </v>
          </cell>
        </row>
        <row r="617">
          <cell r="B617">
            <v>20</v>
          </cell>
          <cell r="C617" t="str">
            <v>Sub-Total</v>
          </cell>
          <cell r="D617">
            <v>0</v>
          </cell>
          <cell r="E617">
            <v>0</v>
          </cell>
          <cell r="F617">
            <v>0</v>
          </cell>
          <cell r="G617">
            <v>0</v>
          </cell>
          <cell r="H617">
            <v>0</v>
          </cell>
          <cell r="I617">
            <v>0</v>
          </cell>
          <cell r="K617">
            <v>0</v>
          </cell>
          <cell r="L617">
            <v>0</v>
          </cell>
        </row>
        <row r="619">
          <cell r="D619" t="str">
            <v>(1)</v>
          </cell>
          <cell r="E619" t="str">
            <v>(2)</v>
          </cell>
          <cell r="F619" t="str">
            <v>(3)</v>
          </cell>
          <cell r="G619" t="str">
            <v>(4)</v>
          </cell>
          <cell r="H619" t="str">
            <v>(5)</v>
          </cell>
          <cell r="I619" t="str">
            <v>(6)</v>
          </cell>
          <cell r="J619" t="str">
            <v>(7)</v>
          </cell>
          <cell r="K619" t="str">
            <v>(8)</v>
          </cell>
          <cell r="L619" t="str">
            <v>(9)</v>
          </cell>
          <cell r="M619" t="str">
            <v>(10)</v>
          </cell>
        </row>
        <row r="621">
          <cell r="E621" t="str">
            <v>&lt;----------------- Net Premiums Written -----------------&gt;</v>
          </cell>
          <cell r="J621" t="str">
            <v>Adjust-</v>
          </cell>
          <cell r="K621" t="str">
            <v>Total</v>
          </cell>
          <cell r="L621" t="str">
            <v>Adjusted</v>
          </cell>
        </row>
        <row r="622">
          <cell r="C622" t="str">
            <v>Health Business</v>
          </cell>
          <cell r="D622" t="str">
            <v>%</v>
          </cell>
          <cell r="E622" t="str">
            <v>Baseline</v>
          </cell>
          <cell r="F622" t="str">
            <v>Allocated Adjustment</v>
          </cell>
          <cell r="G622" t="str">
            <v>Manual Adjustment</v>
          </cell>
          <cell r="H622" t="str">
            <v>Total</v>
          </cell>
          <cell r="I622" t="str">
            <v>Capital Factor</v>
          </cell>
          <cell r="J622" t="str">
            <v>ment to Factor</v>
          </cell>
          <cell r="K622" t="str">
            <v>Capital Factor</v>
          </cell>
          <cell r="L622" t="str">
            <v>Required Capital</v>
          </cell>
          <cell r="M622" t="str">
            <v>Explanation of Adjustment</v>
          </cell>
        </row>
        <row r="623">
          <cell r="B623">
            <v>21</v>
          </cell>
          <cell r="C623" t="str">
            <v>Medical</v>
          </cell>
          <cell r="D623">
            <v>0</v>
          </cell>
          <cell r="E623">
            <v>0</v>
          </cell>
          <cell r="F623">
            <v>0</v>
          </cell>
          <cell r="G623">
            <v>0</v>
          </cell>
          <cell r="H623">
            <v>0</v>
          </cell>
          <cell r="I623">
            <v>0.25</v>
          </cell>
          <cell r="J623">
            <v>0</v>
          </cell>
          <cell r="K623">
            <v>0.25</v>
          </cell>
          <cell r="L623">
            <v>0</v>
          </cell>
          <cell r="M623" t="str">
            <v xml:space="preserve"> </v>
          </cell>
        </row>
        <row r="624">
          <cell r="B624">
            <v>22</v>
          </cell>
          <cell r="C624" t="str">
            <v>Disability and Long Term Care</v>
          </cell>
          <cell r="D624">
            <v>0</v>
          </cell>
          <cell r="E624">
            <v>0</v>
          </cell>
          <cell r="F624">
            <v>0</v>
          </cell>
          <cell r="G624">
            <v>0</v>
          </cell>
          <cell r="H624">
            <v>0</v>
          </cell>
          <cell r="I624">
            <v>0.45</v>
          </cell>
          <cell r="J624">
            <v>0</v>
          </cell>
          <cell r="K624">
            <v>0.45</v>
          </cell>
          <cell r="L624">
            <v>0</v>
          </cell>
          <cell r="M624" t="str">
            <v xml:space="preserve"> </v>
          </cell>
        </row>
        <row r="625">
          <cell r="B625">
            <v>23</v>
          </cell>
          <cell r="C625" t="str">
            <v>Critical Illness - Guaranteed</v>
          </cell>
          <cell r="D625">
            <v>0</v>
          </cell>
          <cell r="E625">
            <v>0</v>
          </cell>
          <cell r="F625">
            <v>0</v>
          </cell>
          <cell r="G625">
            <v>0</v>
          </cell>
          <cell r="H625">
            <v>0</v>
          </cell>
          <cell r="I625">
            <v>0.12</v>
          </cell>
          <cell r="J625">
            <v>0</v>
          </cell>
          <cell r="K625">
            <v>0.12</v>
          </cell>
          <cell r="L625">
            <v>0</v>
          </cell>
          <cell r="M625" t="str">
            <v xml:space="preserve"> </v>
          </cell>
        </row>
        <row r="626">
          <cell r="B626">
            <v>24</v>
          </cell>
          <cell r="C626" t="str">
            <v>Critical Illness - NonGuarant'd</v>
          </cell>
          <cell r="D626">
            <v>0</v>
          </cell>
          <cell r="E626">
            <v>0</v>
          </cell>
          <cell r="F626">
            <v>0</v>
          </cell>
          <cell r="G626">
            <v>0</v>
          </cell>
          <cell r="H626">
            <v>0</v>
          </cell>
          <cell r="I626">
            <v>0.12</v>
          </cell>
          <cell r="J626">
            <v>0</v>
          </cell>
          <cell r="K626">
            <v>0.12</v>
          </cell>
          <cell r="L626">
            <v>0</v>
          </cell>
          <cell r="M626" t="str">
            <v xml:space="preserve"> </v>
          </cell>
        </row>
        <row r="627">
          <cell r="B627">
            <v>25</v>
          </cell>
          <cell r="C627" t="str">
            <v>Health Reinsurance</v>
          </cell>
          <cell r="D627">
            <v>0</v>
          </cell>
          <cell r="E627">
            <v>0</v>
          </cell>
          <cell r="F627">
            <v>0</v>
          </cell>
          <cell r="G627">
            <v>0</v>
          </cell>
          <cell r="H627">
            <v>0</v>
          </cell>
          <cell r="I627">
            <v>0.49243635144290215</v>
          </cell>
          <cell r="J627">
            <v>0</v>
          </cell>
          <cell r="K627">
            <v>0.49243635144290215</v>
          </cell>
          <cell r="L627">
            <v>0</v>
          </cell>
          <cell r="M627" t="str">
            <v xml:space="preserve"> </v>
          </cell>
        </row>
        <row r="628">
          <cell r="B628">
            <v>26</v>
          </cell>
          <cell r="C628" t="str">
            <v>Other Health</v>
          </cell>
          <cell r="D628">
            <v>0</v>
          </cell>
          <cell r="E628">
            <v>0</v>
          </cell>
          <cell r="F628">
            <v>0</v>
          </cell>
          <cell r="G628">
            <v>0</v>
          </cell>
          <cell r="H628">
            <v>0</v>
          </cell>
          <cell r="I628">
            <v>0.40830118689519879</v>
          </cell>
          <cell r="J628">
            <v>0</v>
          </cell>
          <cell r="K628">
            <v>0.40830118689519879</v>
          </cell>
          <cell r="L628">
            <v>0</v>
          </cell>
          <cell r="M628" t="str">
            <v xml:space="preserve"> </v>
          </cell>
        </row>
        <row r="629">
          <cell r="B629">
            <v>27</v>
          </cell>
          <cell r="C629" t="str">
            <v>Other Health</v>
          </cell>
          <cell r="D629">
            <v>0</v>
          </cell>
          <cell r="E629">
            <v>0</v>
          </cell>
          <cell r="F629">
            <v>0</v>
          </cell>
          <cell r="G629">
            <v>0</v>
          </cell>
          <cell r="H629">
            <v>0</v>
          </cell>
          <cell r="I629">
            <v>0.40830118689519879</v>
          </cell>
          <cell r="J629">
            <v>0</v>
          </cell>
          <cell r="K629">
            <v>0.40830118689519879</v>
          </cell>
          <cell r="L629">
            <v>0</v>
          </cell>
          <cell r="M629" t="str">
            <v xml:space="preserve"> </v>
          </cell>
        </row>
        <row r="630">
          <cell r="B630">
            <v>28</v>
          </cell>
          <cell r="C630" t="str">
            <v>Sub-Total</v>
          </cell>
          <cell r="D630">
            <v>0</v>
          </cell>
          <cell r="E630">
            <v>0</v>
          </cell>
          <cell r="F630">
            <v>0</v>
          </cell>
          <cell r="G630">
            <v>0</v>
          </cell>
          <cell r="H630">
            <v>0</v>
          </cell>
          <cell r="I630">
            <v>0</v>
          </cell>
          <cell r="K630">
            <v>0</v>
          </cell>
          <cell r="L630">
            <v>0</v>
          </cell>
        </row>
        <row r="632">
          <cell r="D632" t="str">
            <v>(1)</v>
          </cell>
          <cell r="E632" t="str">
            <v>(2)</v>
          </cell>
          <cell r="F632" t="str">
            <v>(3)</v>
          </cell>
          <cell r="G632" t="str">
            <v>(4)</v>
          </cell>
          <cell r="H632" t="str">
            <v>(5)</v>
          </cell>
          <cell r="I632" t="str">
            <v>(6)</v>
          </cell>
          <cell r="J632" t="str">
            <v>(7)</v>
          </cell>
          <cell r="K632" t="str">
            <v>(8)</v>
          </cell>
          <cell r="L632" t="str">
            <v>(9)</v>
          </cell>
          <cell r="M632" t="str">
            <v>(10)</v>
          </cell>
        </row>
        <row r="634">
          <cell r="E634" t="str">
            <v>&lt;----------------- Net Premiums Written -----------------&gt;</v>
          </cell>
          <cell r="J634" t="str">
            <v>Adjust-</v>
          </cell>
          <cell r="K634" t="str">
            <v>Total</v>
          </cell>
          <cell r="L634" t="str">
            <v>Adjusted</v>
          </cell>
        </row>
        <row r="635">
          <cell r="C635" t="str">
            <v>Life Business (New business only)</v>
          </cell>
          <cell r="D635" t="str">
            <v>%</v>
          </cell>
          <cell r="E635" t="str">
            <v>Baseline</v>
          </cell>
          <cell r="F635" t="str">
            <v>Allocated Adjustment</v>
          </cell>
          <cell r="G635" t="str">
            <v>Manual Adjustment</v>
          </cell>
          <cell r="H635" t="str">
            <v>Total</v>
          </cell>
          <cell r="I635" t="str">
            <v>Capital Factor</v>
          </cell>
          <cell r="J635" t="str">
            <v>ment to Factor</v>
          </cell>
          <cell r="K635" t="str">
            <v>Capital Factor</v>
          </cell>
          <cell r="L635" t="str">
            <v>Required Capital</v>
          </cell>
          <cell r="M635" t="str">
            <v>Explanation of Adjustment</v>
          </cell>
        </row>
        <row r="636">
          <cell r="B636">
            <v>29</v>
          </cell>
          <cell r="C636" t="str">
            <v xml:space="preserve">Life - Investment Products (Unit Linked &amp; Partic) </v>
          </cell>
          <cell r="D636">
            <v>0</v>
          </cell>
          <cell r="E636">
            <v>0</v>
          </cell>
          <cell r="F636">
            <v>0</v>
          </cell>
          <cell r="G636">
            <v>0</v>
          </cell>
          <cell r="H636">
            <v>0</v>
          </cell>
          <cell r="I636">
            <v>0.02</v>
          </cell>
          <cell r="J636">
            <v>0</v>
          </cell>
          <cell r="K636">
            <v>0.02</v>
          </cell>
          <cell r="L636">
            <v>0</v>
          </cell>
          <cell r="M636" t="str">
            <v xml:space="preserve"> </v>
          </cell>
        </row>
        <row r="637">
          <cell r="B637">
            <v>30</v>
          </cell>
          <cell r="C637" t="str">
            <v xml:space="preserve">Life - Protection Products (Individ &amp; Group) </v>
          </cell>
          <cell r="D637">
            <v>0</v>
          </cell>
          <cell r="E637">
            <v>0</v>
          </cell>
          <cell r="F637">
            <v>0</v>
          </cell>
          <cell r="G637">
            <v>0</v>
          </cell>
          <cell r="H637">
            <v>0</v>
          </cell>
          <cell r="I637">
            <v>0.02</v>
          </cell>
          <cell r="J637">
            <v>0</v>
          </cell>
          <cell r="K637">
            <v>0.02</v>
          </cell>
          <cell r="L637">
            <v>0</v>
          </cell>
          <cell r="M637" t="str">
            <v xml:space="preserve"> </v>
          </cell>
        </row>
        <row r="638">
          <cell r="B638">
            <v>31</v>
          </cell>
          <cell r="C638" t="str">
            <v xml:space="preserve">Life Reinsurance </v>
          </cell>
          <cell r="D638">
            <v>0</v>
          </cell>
          <cell r="E638">
            <v>0</v>
          </cell>
          <cell r="F638">
            <v>0</v>
          </cell>
          <cell r="G638">
            <v>0</v>
          </cell>
          <cell r="H638">
            <v>0</v>
          </cell>
          <cell r="I638">
            <v>0.02</v>
          </cell>
          <cell r="J638">
            <v>0</v>
          </cell>
          <cell r="K638">
            <v>0.02</v>
          </cell>
          <cell r="L638">
            <v>0</v>
          </cell>
          <cell r="M638" t="str">
            <v xml:space="preserve"> </v>
          </cell>
        </row>
        <row r="639">
          <cell r="B639">
            <v>32</v>
          </cell>
          <cell r="C639" t="str">
            <v xml:space="preserve">Annuities - Immediate </v>
          </cell>
          <cell r="D639">
            <v>0</v>
          </cell>
          <cell r="E639">
            <v>0</v>
          </cell>
          <cell r="F639">
            <v>0</v>
          </cell>
          <cell r="G639">
            <v>0</v>
          </cell>
          <cell r="H639">
            <v>0</v>
          </cell>
          <cell r="I639">
            <v>0.02</v>
          </cell>
          <cell r="J639">
            <v>0</v>
          </cell>
          <cell r="K639">
            <v>0.02</v>
          </cell>
          <cell r="L639">
            <v>0</v>
          </cell>
          <cell r="M639" t="str">
            <v xml:space="preserve"> </v>
          </cell>
        </row>
        <row r="640">
          <cell r="B640">
            <v>33</v>
          </cell>
          <cell r="C640" t="str">
            <v xml:space="preserve">Annuities - Deferred </v>
          </cell>
          <cell r="D640">
            <v>0</v>
          </cell>
          <cell r="E640">
            <v>0</v>
          </cell>
          <cell r="F640">
            <v>0</v>
          </cell>
          <cell r="G640">
            <v>0</v>
          </cell>
          <cell r="H640">
            <v>0</v>
          </cell>
          <cell r="I640">
            <v>0.02</v>
          </cell>
          <cell r="J640">
            <v>0</v>
          </cell>
          <cell r="K640">
            <v>0.02</v>
          </cell>
          <cell r="L640">
            <v>0</v>
          </cell>
          <cell r="M640" t="str">
            <v xml:space="preserve"> </v>
          </cell>
        </row>
        <row r="641">
          <cell r="B641">
            <v>34</v>
          </cell>
          <cell r="C641" t="str">
            <v xml:space="preserve">Pension Plans </v>
          </cell>
          <cell r="D641">
            <v>0</v>
          </cell>
          <cell r="E641">
            <v>0</v>
          </cell>
          <cell r="F641">
            <v>0</v>
          </cell>
          <cell r="G641">
            <v>0</v>
          </cell>
          <cell r="H641">
            <v>0</v>
          </cell>
          <cell r="I641">
            <v>0.02</v>
          </cell>
          <cell r="J641">
            <v>0</v>
          </cell>
          <cell r="K641">
            <v>0.02</v>
          </cell>
          <cell r="L641">
            <v>0</v>
          </cell>
          <cell r="M641" t="str">
            <v xml:space="preserve"> </v>
          </cell>
        </row>
        <row r="642">
          <cell r="B642">
            <v>35</v>
          </cell>
          <cell r="C642" t="str">
            <v xml:space="preserve">DHI </v>
          </cell>
          <cell r="D642">
            <v>0</v>
          </cell>
          <cell r="E642">
            <v>0</v>
          </cell>
          <cell r="F642">
            <v>0</v>
          </cell>
          <cell r="G642">
            <v>0</v>
          </cell>
          <cell r="H642">
            <v>0</v>
          </cell>
          <cell r="I642">
            <v>0.02</v>
          </cell>
          <cell r="J642">
            <v>0</v>
          </cell>
          <cell r="K642">
            <v>0.02</v>
          </cell>
          <cell r="L642">
            <v>0</v>
          </cell>
          <cell r="M642" t="str">
            <v xml:space="preserve"> </v>
          </cell>
        </row>
        <row r="643">
          <cell r="B643">
            <v>36</v>
          </cell>
          <cell r="C643" t="str">
            <v xml:space="preserve">German HealthCare </v>
          </cell>
          <cell r="D643">
            <v>0</v>
          </cell>
          <cell r="E643">
            <v>0</v>
          </cell>
          <cell r="F643">
            <v>0</v>
          </cell>
          <cell r="G643">
            <v>0</v>
          </cell>
          <cell r="H643">
            <v>0</v>
          </cell>
          <cell r="I643">
            <v>0.02</v>
          </cell>
          <cell r="J643">
            <v>0</v>
          </cell>
          <cell r="K643">
            <v>0.02</v>
          </cell>
          <cell r="L643">
            <v>0</v>
          </cell>
          <cell r="M643" t="str">
            <v xml:space="preserve"> </v>
          </cell>
        </row>
        <row r="644">
          <cell r="B644">
            <v>37</v>
          </cell>
          <cell r="C644" t="str">
            <v xml:space="preserve">Other Life or Annuity </v>
          </cell>
          <cell r="D644">
            <v>0</v>
          </cell>
          <cell r="E644">
            <v>0</v>
          </cell>
          <cell r="F644">
            <v>0</v>
          </cell>
          <cell r="G644">
            <v>0</v>
          </cell>
          <cell r="H644">
            <v>0</v>
          </cell>
          <cell r="I644">
            <v>0.02</v>
          </cell>
          <cell r="J644">
            <v>0</v>
          </cell>
          <cell r="K644">
            <v>0.02</v>
          </cell>
          <cell r="L644">
            <v>0</v>
          </cell>
          <cell r="M644" t="str">
            <v xml:space="preserve"> </v>
          </cell>
        </row>
        <row r="645">
          <cell r="B645">
            <v>38</v>
          </cell>
          <cell r="C645" t="str">
            <v xml:space="preserve">Other Life or Annuity </v>
          </cell>
          <cell r="D645">
            <v>0</v>
          </cell>
          <cell r="E645">
            <v>0</v>
          </cell>
          <cell r="F645">
            <v>0</v>
          </cell>
          <cell r="G645">
            <v>0</v>
          </cell>
          <cell r="H645">
            <v>0</v>
          </cell>
          <cell r="I645">
            <v>0.02</v>
          </cell>
          <cell r="J645">
            <v>0</v>
          </cell>
          <cell r="K645">
            <v>0.02</v>
          </cell>
          <cell r="L645">
            <v>0</v>
          </cell>
          <cell r="M645" t="str">
            <v xml:space="preserve"> </v>
          </cell>
        </row>
        <row r="646">
          <cell r="B646">
            <v>39</v>
          </cell>
          <cell r="C646" t="str">
            <v>Sub-Total</v>
          </cell>
          <cell r="D646">
            <v>0</v>
          </cell>
          <cell r="E646">
            <v>0</v>
          </cell>
          <cell r="F646">
            <v>0</v>
          </cell>
          <cell r="G646">
            <v>0</v>
          </cell>
          <cell r="H646">
            <v>0</v>
          </cell>
          <cell r="I646">
            <v>0</v>
          </cell>
          <cell r="K646">
            <v>0</v>
          </cell>
          <cell r="L646">
            <v>0</v>
          </cell>
        </row>
        <row r="648">
          <cell r="B648">
            <v>40</v>
          </cell>
          <cell r="C648" t="str">
            <v>Totals</v>
          </cell>
          <cell r="D648">
            <v>0</v>
          </cell>
          <cell r="E648">
            <v>0</v>
          </cell>
          <cell r="F648">
            <v>0</v>
          </cell>
          <cell r="G648">
            <v>0</v>
          </cell>
          <cell r="H648">
            <v>0</v>
          </cell>
          <cell r="I648">
            <v>0</v>
          </cell>
          <cell r="K648">
            <v>0</v>
          </cell>
          <cell r="L648">
            <v>0</v>
          </cell>
        </row>
        <row r="650">
          <cell r="B650">
            <v>41</v>
          </cell>
          <cell r="G650" t="str">
            <v>Growth Factor (for Non Life Only)</v>
          </cell>
          <cell r="I650" t="str">
            <v xml:space="preserve"> </v>
          </cell>
          <cell r="L650">
            <v>1.5</v>
          </cell>
          <cell r="M650" t="str">
            <v xml:space="preserve"> </v>
          </cell>
        </row>
        <row r="651">
          <cell r="B651">
            <v>42</v>
          </cell>
          <cell r="G651" t="str">
            <v>By Line Diversification Factor</v>
          </cell>
          <cell r="L651">
            <v>1</v>
          </cell>
        </row>
        <row r="652">
          <cell r="G652" t="str">
            <v>By Country Diversification Factor</v>
          </cell>
          <cell r="L652">
            <v>1</v>
          </cell>
        </row>
        <row r="653">
          <cell r="B653">
            <v>43</v>
          </cell>
          <cell r="G653" t="str">
            <v>Adjusted Premium Capital</v>
          </cell>
          <cell r="L653">
            <v>0</v>
          </cell>
        </row>
        <row r="654">
          <cell r="B654">
            <v>44</v>
          </cell>
          <cell r="G654" t="str">
            <v>Analyst's Adjustment ( NON-Life Business)</v>
          </cell>
          <cell r="L654">
            <v>0</v>
          </cell>
          <cell r="M654" t="str">
            <v xml:space="preserve"> </v>
          </cell>
        </row>
        <row r="655">
          <cell r="B655">
            <v>45</v>
          </cell>
          <cell r="G655" t="str">
            <v>Analyst's Adjustment ( LIFE Business)</v>
          </cell>
          <cell r="L655">
            <v>0</v>
          </cell>
          <cell r="M655" t="str">
            <v xml:space="preserve"> </v>
          </cell>
        </row>
        <row r="656">
          <cell r="B656">
            <v>46</v>
          </cell>
          <cell r="G656" t="str">
            <v>Net Required Capital for Premium Risk (B6)</v>
          </cell>
          <cell r="L656">
            <v>0</v>
          </cell>
        </row>
        <row r="659">
          <cell r="C659" t="str">
            <v>Company Name:</v>
          </cell>
          <cell r="D659" t="str">
            <v>XYZ Sample</v>
          </cell>
          <cell r="H659" t="str">
            <v>Currency:</v>
          </cell>
          <cell r="I659" t="str">
            <v>US Dollars</v>
          </cell>
          <cell r="M659" t="str">
            <v>Page 23</v>
          </cell>
        </row>
        <row r="660">
          <cell r="C660" t="str">
            <v>AMB Number:</v>
          </cell>
          <cell r="D660" t="str">
            <v>99999</v>
          </cell>
          <cell r="H660" t="str">
            <v>Denomination:</v>
          </cell>
          <cell r="I660" t="str">
            <v>(000)s</v>
          </cell>
        </row>
        <row r="661">
          <cell r="C661" t="str">
            <v>Analyst:</v>
          </cell>
          <cell r="D661" t="str">
            <v xml:space="preserve"> </v>
          </cell>
        </row>
        <row r="662">
          <cell r="C662" t="str">
            <v>profitability = average</v>
          </cell>
          <cell r="G662" t="str">
            <v>NET PREMIUMS WRITTEN RISK</v>
          </cell>
        </row>
        <row r="663">
          <cell r="C663" t="str">
            <v>Pers - Early Hard Mkt</v>
          </cell>
          <cell r="H663">
            <v>40543</v>
          </cell>
        </row>
        <row r="664">
          <cell r="C664" t="str">
            <v>Comm - Late Soft Mkt</v>
          </cell>
        </row>
        <row r="665">
          <cell r="C665" t="str">
            <v>Reins XS Prop - Late Hard Mkt</v>
          </cell>
        </row>
        <row r="666">
          <cell r="C666" t="str">
            <v>Reins XS Casualty - Late Soft Mkt</v>
          </cell>
        </row>
        <row r="667">
          <cell r="D667" t="str">
            <v>(1)</v>
          </cell>
          <cell r="E667" t="str">
            <v>(2)</v>
          </cell>
          <cell r="F667" t="str">
            <v>(3)</v>
          </cell>
          <cell r="G667" t="str">
            <v>(4)</v>
          </cell>
          <cell r="H667" t="str">
            <v>(5)</v>
          </cell>
          <cell r="I667" t="str">
            <v>(6)</v>
          </cell>
          <cell r="J667" t="str">
            <v>(7)</v>
          </cell>
          <cell r="K667" t="str">
            <v>(8)</v>
          </cell>
          <cell r="L667" t="str">
            <v>(9)</v>
          </cell>
          <cell r="M667" t="str">
            <v>(10)</v>
          </cell>
        </row>
        <row r="669">
          <cell r="E669" t="str">
            <v>&lt;----------------- Net Premiums Written -----------------&gt;</v>
          </cell>
          <cell r="J669" t="str">
            <v>Adjust-</v>
          </cell>
          <cell r="K669" t="str">
            <v>Total</v>
          </cell>
          <cell r="L669" t="str">
            <v>Adjusted</v>
          </cell>
        </row>
        <row r="670">
          <cell r="C670" t="str">
            <v>Property Casualty Business</v>
          </cell>
          <cell r="D670" t="str">
            <v>%</v>
          </cell>
          <cell r="E670" t="str">
            <v>Baseline</v>
          </cell>
          <cell r="F670" t="str">
            <v>Allocated Adjustment</v>
          </cell>
          <cell r="G670" t="str">
            <v>Manual Adjustment</v>
          </cell>
          <cell r="H670" t="str">
            <v>Total</v>
          </cell>
          <cell r="I670" t="str">
            <v>Capital Factor</v>
          </cell>
          <cell r="J670" t="str">
            <v>ment to Factor</v>
          </cell>
          <cell r="K670" t="str">
            <v>Capital Factor</v>
          </cell>
          <cell r="L670" t="str">
            <v>Required Capital</v>
          </cell>
          <cell r="M670" t="str">
            <v>Explanation of Adjustment</v>
          </cell>
        </row>
        <row r="671">
          <cell r="B671">
            <v>1</v>
          </cell>
          <cell r="C671" t="str">
            <v>Personal Property</v>
          </cell>
          <cell r="D671">
            <v>0</v>
          </cell>
          <cell r="E671">
            <v>0</v>
          </cell>
          <cell r="F671">
            <v>0</v>
          </cell>
          <cell r="G671">
            <v>0</v>
          </cell>
          <cell r="H671">
            <v>0</v>
          </cell>
          <cell r="I671">
            <v>0.52851785913376492</v>
          </cell>
          <cell r="J671">
            <v>0</v>
          </cell>
          <cell r="K671">
            <v>0.52851785913376492</v>
          </cell>
          <cell r="L671">
            <v>0</v>
          </cell>
          <cell r="M671" t="str">
            <v xml:space="preserve"> </v>
          </cell>
        </row>
        <row r="672">
          <cell r="B672">
            <v>2</v>
          </cell>
          <cell r="C672" t="str">
            <v>Personal Motor</v>
          </cell>
          <cell r="D672">
            <v>0</v>
          </cell>
          <cell r="E672">
            <v>0</v>
          </cell>
          <cell r="F672">
            <v>0</v>
          </cell>
          <cell r="G672">
            <v>0</v>
          </cell>
          <cell r="H672">
            <v>0</v>
          </cell>
          <cell r="I672">
            <v>0.36295804783885066</v>
          </cell>
          <cell r="J672">
            <v>0</v>
          </cell>
          <cell r="K672">
            <v>0.36295804783885066</v>
          </cell>
          <cell r="L672">
            <v>0</v>
          </cell>
          <cell r="M672" t="str">
            <v xml:space="preserve"> </v>
          </cell>
        </row>
        <row r="673">
          <cell r="B673">
            <v>3</v>
          </cell>
          <cell r="C673" t="str">
            <v>Commercial Motor</v>
          </cell>
          <cell r="D673">
            <v>0</v>
          </cell>
          <cell r="E673">
            <v>0</v>
          </cell>
          <cell r="F673">
            <v>0</v>
          </cell>
          <cell r="G673">
            <v>0</v>
          </cell>
          <cell r="H673">
            <v>0</v>
          </cell>
          <cell r="I673">
            <v>0.42302236520430875</v>
          </cell>
          <cell r="J673">
            <v>0</v>
          </cell>
          <cell r="K673">
            <v>0.42302236520430875</v>
          </cell>
          <cell r="L673">
            <v>0</v>
          </cell>
          <cell r="M673" t="str">
            <v xml:space="preserve"> </v>
          </cell>
        </row>
        <row r="674">
          <cell r="B674">
            <v>4</v>
          </cell>
          <cell r="C674" t="str">
            <v>Occupational Accident</v>
          </cell>
          <cell r="D674">
            <v>0</v>
          </cell>
          <cell r="E674">
            <v>0</v>
          </cell>
          <cell r="F674">
            <v>0</v>
          </cell>
          <cell r="G674">
            <v>0</v>
          </cell>
          <cell r="H674">
            <v>0</v>
          </cell>
          <cell r="I674">
            <v>0.42979072304757771</v>
          </cell>
          <cell r="J674">
            <v>0</v>
          </cell>
          <cell r="K674">
            <v>0.42979072304757771</v>
          </cell>
          <cell r="L674">
            <v>0</v>
          </cell>
          <cell r="M674" t="str">
            <v xml:space="preserve"> </v>
          </cell>
        </row>
        <row r="675">
          <cell r="B675">
            <v>5</v>
          </cell>
          <cell r="C675" t="str">
            <v>Comm'l Multi Peril</v>
          </cell>
          <cell r="D675">
            <v>0</v>
          </cell>
          <cell r="E675">
            <v>0</v>
          </cell>
          <cell r="F675">
            <v>0</v>
          </cell>
          <cell r="G675">
            <v>0</v>
          </cell>
          <cell r="H675">
            <v>0</v>
          </cell>
          <cell r="I675">
            <v>0.42979072304757771</v>
          </cell>
          <cell r="J675">
            <v>0</v>
          </cell>
          <cell r="K675">
            <v>0.42979072304757771</v>
          </cell>
          <cell r="L675">
            <v>0</v>
          </cell>
          <cell r="M675" t="str">
            <v xml:space="preserve"> </v>
          </cell>
        </row>
        <row r="676">
          <cell r="B676">
            <v>6</v>
          </cell>
          <cell r="C676" t="str">
            <v>Med Mal (Occ)</v>
          </cell>
          <cell r="D676">
            <v>0</v>
          </cell>
          <cell r="E676">
            <v>0</v>
          </cell>
          <cell r="F676">
            <v>0</v>
          </cell>
          <cell r="G676">
            <v>0</v>
          </cell>
          <cell r="H676">
            <v>0</v>
          </cell>
          <cell r="I676">
            <v>0.44399868083427452</v>
          </cell>
          <cell r="J676">
            <v>0</v>
          </cell>
          <cell r="K676">
            <v>0.44399868083427452</v>
          </cell>
          <cell r="L676">
            <v>0</v>
          </cell>
          <cell r="M676" t="str">
            <v xml:space="preserve"> </v>
          </cell>
        </row>
        <row r="677">
          <cell r="B677">
            <v>7</v>
          </cell>
          <cell r="C677" t="str">
            <v>Med Mal (C/M)</v>
          </cell>
          <cell r="D677">
            <v>0</v>
          </cell>
          <cell r="E677">
            <v>0</v>
          </cell>
          <cell r="F677">
            <v>0</v>
          </cell>
          <cell r="G677">
            <v>0</v>
          </cell>
          <cell r="H677">
            <v>0</v>
          </cell>
          <cell r="I677">
            <v>0.38836511118757022</v>
          </cell>
          <cell r="J677">
            <v>0</v>
          </cell>
          <cell r="K677">
            <v>0.38836511118757022</v>
          </cell>
          <cell r="L677">
            <v>0</v>
          </cell>
          <cell r="M677" t="str">
            <v xml:space="preserve"> </v>
          </cell>
        </row>
        <row r="678">
          <cell r="B678">
            <v>8</v>
          </cell>
          <cell r="C678" t="str">
            <v>Special Liab (Ocean, Air, B&amp;M)</v>
          </cell>
          <cell r="D678">
            <v>0</v>
          </cell>
          <cell r="E678">
            <v>0</v>
          </cell>
          <cell r="F678">
            <v>0</v>
          </cell>
          <cell r="G678">
            <v>0</v>
          </cell>
          <cell r="H678">
            <v>0</v>
          </cell>
          <cell r="I678">
            <v>0.43856196229344663</v>
          </cell>
          <cell r="J678">
            <v>0</v>
          </cell>
          <cell r="K678">
            <v>0.43856196229344663</v>
          </cell>
          <cell r="L678">
            <v>0</v>
          </cell>
          <cell r="M678" t="str">
            <v xml:space="preserve"> </v>
          </cell>
        </row>
        <row r="679">
          <cell r="B679">
            <v>9</v>
          </cell>
          <cell r="C679" t="str">
            <v>Other Liab (Occ)</v>
          </cell>
          <cell r="D679">
            <v>0</v>
          </cell>
          <cell r="E679">
            <v>0</v>
          </cell>
          <cell r="F679">
            <v>0</v>
          </cell>
          <cell r="G679">
            <v>0</v>
          </cell>
          <cell r="H679">
            <v>0</v>
          </cell>
          <cell r="I679">
            <v>0.47333780071319131</v>
          </cell>
          <cell r="J679">
            <v>0</v>
          </cell>
          <cell r="K679">
            <v>0.47333780071319131</v>
          </cell>
          <cell r="L679">
            <v>0</v>
          </cell>
          <cell r="M679" t="str">
            <v xml:space="preserve"> </v>
          </cell>
        </row>
        <row r="680">
          <cell r="B680">
            <v>10</v>
          </cell>
          <cell r="C680" t="str">
            <v>Other Liab (C/M)</v>
          </cell>
          <cell r="D680">
            <v>0</v>
          </cell>
          <cell r="E680">
            <v>0</v>
          </cell>
          <cell r="F680">
            <v>0</v>
          </cell>
          <cell r="G680">
            <v>0</v>
          </cell>
          <cell r="H680">
            <v>0</v>
          </cell>
          <cell r="I680">
            <v>0.40242577064379942</v>
          </cell>
          <cell r="J680">
            <v>0</v>
          </cell>
          <cell r="K680">
            <v>0.40242577064379942</v>
          </cell>
          <cell r="L680">
            <v>0</v>
          </cell>
          <cell r="M680" t="str">
            <v xml:space="preserve"> </v>
          </cell>
        </row>
        <row r="681">
          <cell r="B681">
            <v>11</v>
          </cell>
          <cell r="C681" t="str">
            <v>Prod Liab (Occ)</v>
          </cell>
          <cell r="D681">
            <v>0</v>
          </cell>
          <cell r="E681">
            <v>0</v>
          </cell>
          <cell r="F681">
            <v>0</v>
          </cell>
          <cell r="G681">
            <v>0</v>
          </cell>
          <cell r="H681">
            <v>0</v>
          </cell>
          <cell r="I681">
            <v>0.45336574161136883</v>
          </cell>
          <cell r="J681">
            <v>0</v>
          </cell>
          <cell r="K681">
            <v>0.45336574161136883</v>
          </cell>
          <cell r="L681">
            <v>0</v>
          </cell>
          <cell r="M681" t="str">
            <v xml:space="preserve"> </v>
          </cell>
        </row>
        <row r="682">
          <cell r="B682">
            <v>12</v>
          </cell>
          <cell r="C682" t="str">
            <v>Prod Liab (C/M)</v>
          </cell>
          <cell r="D682">
            <v>0</v>
          </cell>
          <cell r="E682">
            <v>0</v>
          </cell>
          <cell r="F682">
            <v>0</v>
          </cell>
          <cell r="G682">
            <v>0</v>
          </cell>
          <cell r="H682">
            <v>0</v>
          </cell>
          <cell r="I682">
            <v>0.38511713534729186</v>
          </cell>
          <cell r="J682">
            <v>0</v>
          </cell>
          <cell r="K682">
            <v>0.38511713534729186</v>
          </cell>
          <cell r="L682">
            <v>0</v>
          </cell>
          <cell r="M682" t="str">
            <v xml:space="preserve"> </v>
          </cell>
        </row>
        <row r="683">
          <cell r="B683">
            <v>13</v>
          </cell>
          <cell r="C683" t="str">
            <v>Commercial Property</v>
          </cell>
          <cell r="D683">
            <v>0</v>
          </cell>
          <cell r="E683">
            <v>0</v>
          </cell>
          <cell r="F683">
            <v>0</v>
          </cell>
          <cell r="G683">
            <v>0</v>
          </cell>
          <cell r="H683">
            <v>0</v>
          </cell>
          <cell r="I683">
            <v>0.51165562267568776</v>
          </cell>
          <cell r="J683">
            <v>0</v>
          </cell>
          <cell r="K683">
            <v>0.51165562267568776</v>
          </cell>
          <cell r="L683">
            <v>0</v>
          </cell>
          <cell r="M683" t="str">
            <v xml:space="preserve"> </v>
          </cell>
        </row>
        <row r="684">
          <cell r="B684">
            <v>14</v>
          </cell>
          <cell r="C684" t="str">
            <v>Motor Phys Damage</v>
          </cell>
          <cell r="D684">
            <v>0</v>
          </cell>
          <cell r="E684">
            <v>0</v>
          </cell>
          <cell r="F684">
            <v>0</v>
          </cell>
          <cell r="G684">
            <v>0</v>
          </cell>
          <cell r="H684">
            <v>0</v>
          </cell>
          <cell r="I684">
            <v>0.34644345666218301</v>
          </cell>
          <cell r="J684">
            <v>0</v>
          </cell>
          <cell r="K684">
            <v>0.34644345666218301</v>
          </cell>
          <cell r="L684">
            <v>0</v>
          </cell>
          <cell r="M684" t="str">
            <v xml:space="preserve"> </v>
          </cell>
        </row>
        <row r="685">
          <cell r="B685">
            <v>15</v>
          </cell>
          <cell r="C685" t="str">
            <v>Fid &amp; Sur /Fin. Guar</v>
          </cell>
          <cell r="D685">
            <v>0</v>
          </cell>
          <cell r="E685">
            <v>0</v>
          </cell>
          <cell r="F685">
            <v>0</v>
          </cell>
          <cell r="G685">
            <v>0</v>
          </cell>
          <cell r="H685">
            <v>0</v>
          </cell>
          <cell r="I685">
            <v>0.35815893587298142</v>
          </cell>
          <cell r="J685">
            <v>0</v>
          </cell>
          <cell r="K685">
            <v>0.35815893587298142</v>
          </cell>
          <cell r="L685">
            <v>0</v>
          </cell>
          <cell r="M685" t="str">
            <v xml:space="preserve"> </v>
          </cell>
        </row>
        <row r="686">
          <cell r="B686">
            <v>16</v>
          </cell>
          <cell r="C686" t="str">
            <v>X/S Property</v>
          </cell>
          <cell r="D686">
            <v>0</v>
          </cell>
          <cell r="E686">
            <v>0</v>
          </cell>
          <cell r="F686">
            <v>0</v>
          </cell>
          <cell r="G686">
            <v>0</v>
          </cell>
          <cell r="H686">
            <v>0</v>
          </cell>
          <cell r="I686">
            <v>0.52663029535114447</v>
          </cell>
          <cell r="J686">
            <v>0</v>
          </cell>
          <cell r="K686">
            <v>0.52663029535114447</v>
          </cell>
          <cell r="L686">
            <v>0</v>
          </cell>
          <cell r="M686" t="str">
            <v xml:space="preserve"> </v>
          </cell>
        </row>
        <row r="687">
          <cell r="B687">
            <v>17</v>
          </cell>
          <cell r="C687" t="str">
            <v>X/S Casualty</v>
          </cell>
          <cell r="D687">
            <v>0</v>
          </cell>
          <cell r="E687">
            <v>0</v>
          </cell>
          <cell r="F687">
            <v>0</v>
          </cell>
          <cell r="G687">
            <v>0</v>
          </cell>
          <cell r="H687">
            <v>0</v>
          </cell>
          <cell r="I687">
            <v>0.5165753882783386</v>
          </cell>
          <cell r="J687">
            <v>0</v>
          </cell>
          <cell r="K687">
            <v>0.5165753882783386</v>
          </cell>
          <cell r="L687">
            <v>0</v>
          </cell>
          <cell r="M687" t="str">
            <v xml:space="preserve"> </v>
          </cell>
        </row>
        <row r="688">
          <cell r="B688">
            <v>18</v>
          </cell>
          <cell r="C688" t="str">
            <v>Other P/C</v>
          </cell>
          <cell r="D688">
            <v>0</v>
          </cell>
          <cell r="E688">
            <v>0</v>
          </cell>
          <cell r="F688">
            <v>0</v>
          </cell>
          <cell r="G688">
            <v>0</v>
          </cell>
          <cell r="H688">
            <v>0</v>
          </cell>
          <cell r="I688">
            <v>0.42979072304757771</v>
          </cell>
          <cell r="J688">
            <v>0</v>
          </cell>
          <cell r="K688">
            <v>0.42979072304757771</v>
          </cell>
          <cell r="L688">
            <v>0</v>
          </cell>
          <cell r="M688" t="str">
            <v xml:space="preserve"> </v>
          </cell>
        </row>
        <row r="689">
          <cell r="B689">
            <v>19</v>
          </cell>
          <cell r="C689" t="str">
            <v>Other P/C</v>
          </cell>
          <cell r="D689">
            <v>0</v>
          </cell>
          <cell r="E689">
            <v>0</v>
          </cell>
          <cell r="F689">
            <v>0</v>
          </cell>
          <cell r="G689">
            <v>0</v>
          </cell>
          <cell r="H689">
            <v>0</v>
          </cell>
          <cell r="I689">
            <v>0.42979072304757771</v>
          </cell>
          <cell r="J689">
            <v>0</v>
          </cell>
          <cell r="K689">
            <v>0.42979072304757771</v>
          </cell>
          <cell r="L689">
            <v>0</v>
          </cell>
          <cell r="M689" t="str">
            <v xml:space="preserve"> </v>
          </cell>
        </row>
        <row r="690">
          <cell r="B690">
            <v>20</v>
          </cell>
          <cell r="C690" t="str">
            <v>Sub-Total</v>
          </cell>
          <cell r="D690">
            <v>0</v>
          </cell>
          <cell r="E690">
            <v>0</v>
          </cell>
          <cell r="F690">
            <v>0</v>
          </cell>
          <cell r="G690">
            <v>0</v>
          </cell>
          <cell r="H690">
            <v>0</v>
          </cell>
          <cell r="I690">
            <v>0</v>
          </cell>
          <cell r="K690">
            <v>0</v>
          </cell>
          <cell r="L690">
            <v>0</v>
          </cell>
        </row>
        <row r="692">
          <cell r="D692" t="str">
            <v>(1)</v>
          </cell>
          <cell r="E692" t="str">
            <v>(2)</v>
          </cell>
          <cell r="F692" t="str">
            <v>(3)</v>
          </cell>
          <cell r="G692" t="str">
            <v>(4)</v>
          </cell>
          <cell r="H692" t="str">
            <v>(5)</v>
          </cell>
          <cell r="I692" t="str">
            <v>(6)</v>
          </cell>
          <cell r="J692" t="str">
            <v>(7)</v>
          </cell>
          <cell r="K692" t="str">
            <v>(8)</v>
          </cell>
          <cell r="L692" t="str">
            <v>(9)</v>
          </cell>
          <cell r="M692" t="str">
            <v>(10)</v>
          </cell>
        </row>
        <row r="694">
          <cell r="E694" t="str">
            <v>&lt;----------------- Net Premiums Written -----------------&gt;</v>
          </cell>
          <cell r="J694" t="str">
            <v>Adjust-</v>
          </cell>
          <cell r="K694" t="str">
            <v>Total</v>
          </cell>
          <cell r="L694" t="str">
            <v>Adjusted</v>
          </cell>
        </row>
        <row r="695">
          <cell r="C695" t="str">
            <v>Health Business</v>
          </cell>
          <cell r="D695" t="str">
            <v>%</v>
          </cell>
          <cell r="E695" t="str">
            <v>Baseline</v>
          </cell>
          <cell r="F695" t="str">
            <v>Allocated Adjustment</v>
          </cell>
          <cell r="G695" t="str">
            <v>Manual Adjustment</v>
          </cell>
          <cell r="H695" t="str">
            <v>Total</v>
          </cell>
          <cell r="I695" t="str">
            <v>Capital Factor</v>
          </cell>
          <cell r="J695" t="str">
            <v>ment to Factor</v>
          </cell>
          <cell r="K695" t="str">
            <v>Capital Factor</v>
          </cell>
          <cell r="L695" t="str">
            <v>Required Capital</v>
          </cell>
          <cell r="M695" t="str">
            <v>Explanation of Adjustment</v>
          </cell>
        </row>
        <row r="696">
          <cell r="B696">
            <v>21</v>
          </cell>
          <cell r="C696" t="str">
            <v>Medical</v>
          </cell>
          <cell r="D696">
            <v>0</v>
          </cell>
          <cell r="E696">
            <v>0</v>
          </cell>
          <cell r="F696">
            <v>0</v>
          </cell>
          <cell r="G696">
            <v>0</v>
          </cell>
          <cell r="H696">
            <v>0</v>
          </cell>
          <cell r="I696">
            <v>0.25</v>
          </cell>
          <cell r="J696">
            <v>0</v>
          </cell>
          <cell r="K696">
            <v>0.25</v>
          </cell>
          <cell r="L696">
            <v>0</v>
          </cell>
          <cell r="M696" t="str">
            <v xml:space="preserve"> </v>
          </cell>
        </row>
        <row r="697">
          <cell r="B697">
            <v>22</v>
          </cell>
          <cell r="C697" t="str">
            <v>Disability and Long Term Care</v>
          </cell>
          <cell r="D697">
            <v>0</v>
          </cell>
          <cell r="E697">
            <v>0</v>
          </cell>
          <cell r="F697">
            <v>0</v>
          </cell>
          <cell r="G697">
            <v>0</v>
          </cell>
          <cell r="H697">
            <v>0</v>
          </cell>
          <cell r="I697">
            <v>0.45</v>
          </cell>
          <cell r="J697">
            <v>0</v>
          </cell>
          <cell r="K697">
            <v>0.45</v>
          </cell>
          <cell r="L697">
            <v>0</v>
          </cell>
          <cell r="M697" t="str">
            <v xml:space="preserve"> </v>
          </cell>
        </row>
        <row r="698">
          <cell r="B698">
            <v>23</v>
          </cell>
          <cell r="C698" t="str">
            <v>Critical Illness - Guaranteed</v>
          </cell>
          <cell r="D698">
            <v>0</v>
          </cell>
          <cell r="E698">
            <v>0</v>
          </cell>
          <cell r="F698">
            <v>0</v>
          </cell>
          <cell r="G698">
            <v>0</v>
          </cell>
          <cell r="H698">
            <v>0</v>
          </cell>
          <cell r="I698">
            <v>0.12</v>
          </cell>
          <cell r="J698">
            <v>0</v>
          </cell>
          <cell r="K698">
            <v>0.12</v>
          </cell>
          <cell r="L698">
            <v>0</v>
          </cell>
          <cell r="M698" t="str">
            <v xml:space="preserve"> </v>
          </cell>
        </row>
        <row r="699">
          <cell r="B699">
            <v>24</v>
          </cell>
          <cell r="C699" t="str">
            <v>Critical Illness - NonGuarant'd</v>
          </cell>
          <cell r="D699">
            <v>0</v>
          </cell>
          <cell r="E699">
            <v>0</v>
          </cell>
          <cell r="F699">
            <v>0</v>
          </cell>
          <cell r="G699">
            <v>0</v>
          </cell>
          <cell r="H699">
            <v>0</v>
          </cell>
          <cell r="I699">
            <v>0.12</v>
          </cell>
          <cell r="J699">
            <v>0</v>
          </cell>
          <cell r="K699">
            <v>0.12</v>
          </cell>
          <cell r="L699">
            <v>0</v>
          </cell>
          <cell r="M699" t="str">
            <v xml:space="preserve"> </v>
          </cell>
        </row>
        <row r="700">
          <cell r="B700">
            <v>25</v>
          </cell>
          <cell r="C700" t="str">
            <v>Health Reinsurance</v>
          </cell>
          <cell r="D700">
            <v>0</v>
          </cell>
          <cell r="E700">
            <v>0</v>
          </cell>
          <cell r="F700">
            <v>0</v>
          </cell>
          <cell r="G700">
            <v>0</v>
          </cell>
          <cell r="H700">
            <v>0</v>
          </cell>
          <cell r="I700">
            <v>0.5165753882783386</v>
          </cell>
          <cell r="J700">
            <v>0</v>
          </cell>
          <cell r="K700">
            <v>0.5165753882783386</v>
          </cell>
          <cell r="L700">
            <v>0</v>
          </cell>
          <cell r="M700" t="str">
            <v xml:space="preserve"> </v>
          </cell>
        </row>
        <row r="701">
          <cell r="B701">
            <v>26</v>
          </cell>
          <cell r="C701" t="str">
            <v>Other Health</v>
          </cell>
          <cell r="D701">
            <v>0</v>
          </cell>
          <cell r="E701">
            <v>0</v>
          </cell>
          <cell r="F701">
            <v>0</v>
          </cell>
          <cell r="G701">
            <v>0</v>
          </cell>
          <cell r="H701">
            <v>0</v>
          </cell>
          <cell r="I701">
            <v>0.40830118689519879</v>
          </cell>
          <cell r="J701">
            <v>0</v>
          </cell>
          <cell r="K701">
            <v>0.40830118689519879</v>
          </cell>
          <cell r="L701">
            <v>0</v>
          </cell>
          <cell r="M701" t="str">
            <v xml:space="preserve"> </v>
          </cell>
        </row>
        <row r="702">
          <cell r="B702">
            <v>27</v>
          </cell>
          <cell r="C702" t="str">
            <v>Other Health</v>
          </cell>
          <cell r="D702">
            <v>0</v>
          </cell>
          <cell r="E702">
            <v>0</v>
          </cell>
          <cell r="F702">
            <v>0</v>
          </cell>
          <cell r="G702">
            <v>0</v>
          </cell>
          <cell r="H702">
            <v>0</v>
          </cell>
          <cell r="I702">
            <v>0.40830118689519879</v>
          </cell>
          <cell r="J702">
            <v>0</v>
          </cell>
          <cell r="K702">
            <v>0.40830118689519879</v>
          </cell>
          <cell r="L702">
            <v>0</v>
          </cell>
          <cell r="M702" t="str">
            <v xml:space="preserve"> </v>
          </cell>
        </row>
        <row r="703">
          <cell r="B703">
            <v>28</v>
          </cell>
          <cell r="C703" t="str">
            <v>Sub-Total</v>
          </cell>
          <cell r="D703">
            <v>0</v>
          </cell>
          <cell r="E703">
            <v>0</v>
          </cell>
          <cell r="F703">
            <v>0</v>
          </cell>
          <cell r="G703">
            <v>0</v>
          </cell>
          <cell r="H703">
            <v>0</v>
          </cell>
          <cell r="I703">
            <v>0</v>
          </cell>
          <cell r="K703">
            <v>0</v>
          </cell>
          <cell r="L703">
            <v>0</v>
          </cell>
        </row>
        <row r="705">
          <cell r="D705" t="str">
            <v>(1)</v>
          </cell>
          <cell r="E705" t="str">
            <v>(2)</v>
          </cell>
          <cell r="F705" t="str">
            <v>(3)</v>
          </cell>
          <cell r="G705" t="str">
            <v>(4)</v>
          </cell>
          <cell r="H705" t="str">
            <v>(5)</v>
          </cell>
          <cell r="I705" t="str">
            <v>(6)</v>
          </cell>
          <cell r="J705" t="str">
            <v>(7)</v>
          </cell>
          <cell r="K705" t="str">
            <v>(8)</v>
          </cell>
          <cell r="L705" t="str">
            <v>(9)</v>
          </cell>
          <cell r="M705" t="str">
            <v>(10)</v>
          </cell>
        </row>
        <row r="707">
          <cell r="E707" t="str">
            <v>&lt;----------------- Net Premiums Written -----------------&gt;</v>
          </cell>
          <cell r="J707" t="str">
            <v>Adjust-</v>
          </cell>
          <cell r="K707" t="str">
            <v>Total</v>
          </cell>
          <cell r="L707" t="str">
            <v>Adjusted</v>
          </cell>
        </row>
        <row r="708">
          <cell r="C708" t="str">
            <v>Life Business (New business only)</v>
          </cell>
          <cell r="D708" t="str">
            <v>%</v>
          </cell>
          <cell r="E708" t="str">
            <v>Baseline</v>
          </cell>
          <cell r="F708" t="str">
            <v>Allocated Adjustment</v>
          </cell>
          <cell r="G708" t="str">
            <v>Manual Adjustment</v>
          </cell>
          <cell r="H708" t="str">
            <v>Total</v>
          </cell>
          <cell r="I708" t="str">
            <v>Capital Factor</v>
          </cell>
          <cell r="J708" t="str">
            <v>ment to Factor</v>
          </cell>
          <cell r="K708" t="str">
            <v>Capital Factor</v>
          </cell>
          <cell r="L708" t="str">
            <v>Required Capital</v>
          </cell>
          <cell r="M708" t="str">
            <v>Explanation of Adjustment</v>
          </cell>
        </row>
        <row r="709">
          <cell r="B709">
            <v>29</v>
          </cell>
          <cell r="C709" t="str">
            <v xml:space="preserve">Life - Investment Products (Unit Linked &amp; Partic) </v>
          </cell>
          <cell r="D709">
            <v>0</v>
          </cell>
          <cell r="E709">
            <v>0</v>
          </cell>
          <cell r="F709">
            <v>0</v>
          </cell>
          <cell r="G709">
            <v>0</v>
          </cell>
          <cell r="H709">
            <v>0</v>
          </cell>
          <cell r="I709">
            <v>0.02</v>
          </cell>
          <cell r="J709">
            <v>0</v>
          </cell>
          <cell r="K709">
            <v>0.02</v>
          </cell>
          <cell r="L709">
            <v>0</v>
          </cell>
          <cell r="M709" t="str">
            <v xml:space="preserve"> </v>
          </cell>
        </row>
        <row r="710">
          <cell r="B710">
            <v>30</v>
          </cell>
          <cell r="C710" t="str">
            <v xml:space="preserve">Life - Protection Products (Individ &amp; Group) </v>
          </cell>
          <cell r="D710">
            <v>0</v>
          </cell>
          <cell r="E710">
            <v>0</v>
          </cell>
          <cell r="F710">
            <v>0</v>
          </cell>
          <cell r="G710">
            <v>0</v>
          </cell>
          <cell r="H710">
            <v>0</v>
          </cell>
          <cell r="I710">
            <v>0.02</v>
          </cell>
          <cell r="J710">
            <v>0</v>
          </cell>
          <cell r="K710">
            <v>0.02</v>
          </cell>
          <cell r="L710">
            <v>0</v>
          </cell>
          <cell r="M710" t="str">
            <v xml:space="preserve"> </v>
          </cell>
        </row>
        <row r="711">
          <cell r="B711">
            <v>31</v>
          </cell>
          <cell r="C711" t="str">
            <v xml:space="preserve">Life Reinsurance </v>
          </cell>
          <cell r="D711">
            <v>0</v>
          </cell>
          <cell r="E711">
            <v>0</v>
          </cell>
          <cell r="F711">
            <v>0</v>
          </cell>
          <cell r="G711">
            <v>0</v>
          </cell>
          <cell r="H711">
            <v>0</v>
          </cell>
          <cell r="I711">
            <v>0.02</v>
          </cell>
          <cell r="J711">
            <v>0</v>
          </cell>
          <cell r="K711">
            <v>0.02</v>
          </cell>
          <cell r="L711">
            <v>0</v>
          </cell>
          <cell r="M711" t="str">
            <v xml:space="preserve"> </v>
          </cell>
        </row>
        <row r="712">
          <cell r="B712">
            <v>32</v>
          </cell>
          <cell r="C712" t="str">
            <v xml:space="preserve">Annuities - Immediate </v>
          </cell>
          <cell r="D712">
            <v>0</v>
          </cell>
          <cell r="E712">
            <v>0</v>
          </cell>
          <cell r="F712">
            <v>0</v>
          </cell>
          <cell r="G712">
            <v>0</v>
          </cell>
          <cell r="H712">
            <v>0</v>
          </cell>
          <cell r="I712">
            <v>0.02</v>
          </cell>
          <cell r="J712">
            <v>0</v>
          </cell>
          <cell r="K712">
            <v>0.02</v>
          </cell>
          <cell r="L712">
            <v>0</v>
          </cell>
          <cell r="M712" t="str">
            <v xml:space="preserve"> </v>
          </cell>
        </row>
        <row r="713">
          <cell r="B713">
            <v>33</v>
          </cell>
          <cell r="C713" t="str">
            <v xml:space="preserve">Annuities - Deferred </v>
          </cell>
          <cell r="D713">
            <v>0</v>
          </cell>
          <cell r="E713">
            <v>0</v>
          </cell>
          <cell r="F713">
            <v>0</v>
          </cell>
          <cell r="G713">
            <v>0</v>
          </cell>
          <cell r="H713">
            <v>0</v>
          </cell>
          <cell r="I713">
            <v>0.02</v>
          </cell>
          <cell r="J713">
            <v>0</v>
          </cell>
          <cell r="K713">
            <v>0.02</v>
          </cell>
          <cell r="L713">
            <v>0</v>
          </cell>
          <cell r="M713" t="str">
            <v xml:space="preserve"> </v>
          </cell>
        </row>
        <row r="714">
          <cell r="B714">
            <v>34</v>
          </cell>
          <cell r="C714" t="str">
            <v xml:space="preserve">Pension Plans </v>
          </cell>
          <cell r="D714">
            <v>0</v>
          </cell>
          <cell r="E714">
            <v>0</v>
          </cell>
          <cell r="F714">
            <v>0</v>
          </cell>
          <cell r="G714">
            <v>0</v>
          </cell>
          <cell r="H714">
            <v>0</v>
          </cell>
          <cell r="I714">
            <v>0.02</v>
          </cell>
          <cell r="J714">
            <v>0</v>
          </cell>
          <cell r="K714">
            <v>0.02</v>
          </cell>
          <cell r="L714">
            <v>0</v>
          </cell>
          <cell r="M714" t="str">
            <v xml:space="preserve"> </v>
          </cell>
        </row>
        <row r="715">
          <cell r="B715">
            <v>35</v>
          </cell>
          <cell r="C715" t="str">
            <v xml:space="preserve">DHI </v>
          </cell>
          <cell r="D715">
            <v>0</v>
          </cell>
          <cell r="E715">
            <v>0</v>
          </cell>
          <cell r="F715">
            <v>0</v>
          </cell>
          <cell r="G715">
            <v>0</v>
          </cell>
          <cell r="H715">
            <v>0</v>
          </cell>
          <cell r="I715">
            <v>0.02</v>
          </cell>
          <cell r="J715">
            <v>0</v>
          </cell>
          <cell r="K715">
            <v>0.02</v>
          </cell>
          <cell r="L715">
            <v>0</v>
          </cell>
          <cell r="M715" t="str">
            <v xml:space="preserve"> </v>
          </cell>
        </row>
        <row r="716">
          <cell r="B716">
            <v>36</v>
          </cell>
          <cell r="C716" t="str">
            <v xml:space="preserve">German HealthCare </v>
          </cell>
          <cell r="D716">
            <v>0</v>
          </cell>
          <cell r="E716">
            <v>0</v>
          </cell>
          <cell r="F716">
            <v>0</v>
          </cell>
          <cell r="G716">
            <v>0</v>
          </cell>
          <cell r="H716">
            <v>0</v>
          </cell>
          <cell r="I716">
            <v>0.02</v>
          </cell>
          <cell r="J716">
            <v>0</v>
          </cell>
          <cell r="K716">
            <v>0.02</v>
          </cell>
          <cell r="L716">
            <v>0</v>
          </cell>
          <cell r="M716" t="str">
            <v xml:space="preserve"> </v>
          </cell>
        </row>
        <row r="717">
          <cell r="B717">
            <v>37</v>
          </cell>
          <cell r="C717" t="str">
            <v xml:space="preserve">Other Life or Annuity </v>
          </cell>
          <cell r="D717">
            <v>0</v>
          </cell>
          <cell r="E717">
            <v>0</v>
          </cell>
          <cell r="F717">
            <v>0</v>
          </cell>
          <cell r="G717">
            <v>0</v>
          </cell>
          <cell r="H717">
            <v>0</v>
          </cell>
          <cell r="I717">
            <v>0.02</v>
          </cell>
          <cell r="J717">
            <v>0</v>
          </cell>
          <cell r="K717">
            <v>0.02</v>
          </cell>
          <cell r="L717">
            <v>0</v>
          </cell>
          <cell r="M717" t="str">
            <v xml:space="preserve"> </v>
          </cell>
        </row>
        <row r="718">
          <cell r="B718">
            <v>38</v>
          </cell>
          <cell r="C718" t="str">
            <v xml:space="preserve">Other Life or Annuity </v>
          </cell>
          <cell r="D718">
            <v>0</v>
          </cell>
          <cell r="E718">
            <v>0</v>
          </cell>
          <cell r="F718">
            <v>0</v>
          </cell>
          <cell r="G718">
            <v>0</v>
          </cell>
          <cell r="H718">
            <v>0</v>
          </cell>
          <cell r="I718">
            <v>0.02</v>
          </cell>
          <cell r="J718">
            <v>0</v>
          </cell>
          <cell r="K718">
            <v>0.02</v>
          </cell>
          <cell r="L718">
            <v>0</v>
          </cell>
          <cell r="M718" t="str">
            <v xml:space="preserve"> </v>
          </cell>
        </row>
        <row r="719">
          <cell r="B719">
            <v>39</v>
          </cell>
          <cell r="C719" t="str">
            <v>Sub-Total</v>
          </cell>
          <cell r="D719">
            <v>0</v>
          </cell>
          <cell r="E719">
            <v>0</v>
          </cell>
          <cell r="F719">
            <v>0</v>
          </cell>
          <cell r="G719">
            <v>0</v>
          </cell>
          <cell r="H719">
            <v>0</v>
          </cell>
          <cell r="I719">
            <v>0</v>
          </cell>
          <cell r="K719">
            <v>0</v>
          </cell>
          <cell r="L719">
            <v>0</v>
          </cell>
        </row>
        <row r="721">
          <cell r="B721">
            <v>40</v>
          </cell>
          <cell r="C721" t="str">
            <v>Totals</v>
          </cell>
          <cell r="D721">
            <v>0</v>
          </cell>
          <cell r="E721">
            <v>0</v>
          </cell>
          <cell r="F721">
            <v>0</v>
          </cell>
          <cell r="G721">
            <v>0</v>
          </cell>
          <cell r="H721">
            <v>0</v>
          </cell>
          <cell r="I721">
            <v>0</v>
          </cell>
          <cell r="K721">
            <v>0</v>
          </cell>
          <cell r="L721">
            <v>0</v>
          </cell>
        </row>
        <row r="723">
          <cell r="B723">
            <v>41</v>
          </cell>
          <cell r="G723" t="str">
            <v>Growth Factor (for Non Life Only)</v>
          </cell>
          <cell r="I723" t="str">
            <v xml:space="preserve"> </v>
          </cell>
          <cell r="L723">
            <v>1.5</v>
          </cell>
          <cell r="M723" t="str">
            <v xml:space="preserve"> </v>
          </cell>
        </row>
        <row r="724">
          <cell r="B724">
            <v>42</v>
          </cell>
          <cell r="G724" t="str">
            <v>By Line Diversification Factor</v>
          </cell>
          <cell r="L724">
            <v>1</v>
          </cell>
        </row>
        <row r="725">
          <cell r="G725" t="str">
            <v>By Country Diversification Factor</v>
          </cell>
          <cell r="L725">
            <v>1</v>
          </cell>
        </row>
        <row r="726">
          <cell r="B726">
            <v>43</v>
          </cell>
          <cell r="G726" t="str">
            <v>Adjusted Premium Capital</v>
          </cell>
          <cell r="L726">
            <v>0</v>
          </cell>
        </row>
        <row r="727">
          <cell r="B727">
            <v>44</v>
          </cell>
          <cell r="G727" t="str">
            <v>Analyst's Adjustment ( NON-Life Business)</v>
          </cell>
          <cell r="L727">
            <v>0</v>
          </cell>
          <cell r="M727" t="str">
            <v xml:space="preserve"> </v>
          </cell>
        </row>
        <row r="728">
          <cell r="B728">
            <v>45</v>
          </cell>
          <cell r="G728" t="str">
            <v>Analyst's Adjustment ( LIFE Business)</v>
          </cell>
          <cell r="L728">
            <v>0</v>
          </cell>
          <cell r="M728" t="str">
            <v xml:space="preserve"> </v>
          </cell>
        </row>
        <row r="729">
          <cell r="B729">
            <v>46</v>
          </cell>
          <cell r="G729" t="str">
            <v>Net Required Capital for Premium Risk (B6)</v>
          </cell>
          <cell r="L729">
            <v>0</v>
          </cell>
        </row>
        <row r="732">
          <cell r="C732" t="str">
            <v>Company Name:</v>
          </cell>
          <cell r="D732" t="str">
            <v>XYZ Sample</v>
          </cell>
          <cell r="H732" t="str">
            <v>Currency:</v>
          </cell>
          <cell r="I732" t="str">
            <v>US Dollars</v>
          </cell>
          <cell r="M732" t="str">
            <v>Page 31</v>
          </cell>
        </row>
        <row r="733">
          <cell r="C733" t="str">
            <v>AMB Number:</v>
          </cell>
          <cell r="D733" t="str">
            <v>99999</v>
          </cell>
          <cell r="H733" t="str">
            <v>Denomination:</v>
          </cell>
          <cell r="I733" t="str">
            <v>(000)s</v>
          </cell>
        </row>
        <row r="734">
          <cell r="C734" t="str">
            <v>Analyst:</v>
          </cell>
          <cell r="D734" t="str">
            <v xml:space="preserve"> </v>
          </cell>
        </row>
        <row r="735">
          <cell r="C735" t="str">
            <v>profitability = average</v>
          </cell>
          <cell r="G735" t="str">
            <v>NET PREMIUMS WRITTEN RISK</v>
          </cell>
        </row>
        <row r="736">
          <cell r="C736" t="str">
            <v>Pers - Late Hard Mkt</v>
          </cell>
          <cell r="H736">
            <v>40908</v>
          </cell>
        </row>
        <row r="737">
          <cell r="C737" t="str">
            <v>Comm - Early Hard Mkt</v>
          </cell>
        </row>
        <row r="738">
          <cell r="C738" t="str">
            <v>Reins XS Prop - Early Soft Mkt</v>
          </cell>
        </row>
        <row r="739">
          <cell r="C739" t="str">
            <v>Reins XS Casualty - Late Soft Mkt</v>
          </cell>
        </row>
        <row r="740">
          <cell r="D740" t="str">
            <v>(1)</v>
          </cell>
          <cell r="E740" t="str">
            <v>(2)</v>
          </cell>
          <cell r="F740" t="str">
            <v>(3)</v>
          </cell>
          <cell r="G740" t="str">
            <v>(4)</v>
          </cell>
          <cell r="H740" t="str">
            <v>(5)</v>
          </cell>
          <cell r="I740" t="str">
            <v>(6)</v>
          </cell>
          <cell r="J740" t="str">
            <v>(7)</v>
          </cell>
          <cell r="K740" t="str">
            <v>(8)</v>
          </cell>
          <cell r="L740" t="str">
            <v>(9)</v>
          </cell>
          <cell r="M740" t="str">
            <v>(10)</v>
          </cell>
        </row>
        <row r="742">
          <cell r="E742" t="str">
            <v>&lt;----------------- Net Premiums Written -----------------&gt;</v>
          </cell>
          <cell r="J742" t="str">
            <v>Adjust-</v>
          </cell>
          <cell r="K742" t="str">
            <v>Total</v>
          </cell>
          <cell r="L742" t="str">
            <v>Adjusted</v>
          </cell>
        </row>
        <row r="743">
          <cell r="C743" t="str">
            <v>Property Casualty Business</v>
          </cell>
          <cell r="D743" t="str">
            <v>%</v>
          </cell>
          <cell r="E743" t="str">
            <v>Baseline</v>
          </cell>
          <cell r="F743" t="str">
            <v>Allocated Adjustment</v>
          </cell>
          <cell r="G743" t="str">
            <v>Manual Adjustment</v>
          </cell>
          <cell r="H743" t="str">
            <v>Total</v>
          </cell>
          <cell r="I743" t="str">
            <v>Capital Factor</v>
          </cell>
          <cell r="J743" t="str">
            <v>ment to Factor</v>
          </cell>
          <cell r="K743" t="str">
            <v>Capital Factor</v>
          </cell>
          <cell r="L743" t="str">
            <v>Required Capital</v>
          </cell>
          <cell r="M743" t="str">
            <v>Explanation of Adjustment</v>
          </cell>
        </row>
        <row r="744">
          <cell r="B744">
            <v>1</v>
          </cell>
          <cell r="C744" t="str">
            <v>Personal Property</v>
          </cell>
          <cell r="D744">
            <v>0</v>
          </cell>
          <cell r="E744">
            <v>0</v>
          </cell>
          <cell r="F744">
            <v>0</v>
          </cell>
          <cell r="G744">
            <v>0</v>
          </cell>
          <cell r="H744">
            <v>0</v>
          </cell>
          <cell r="I744">
            <v>0.49680678758573898</v>
          </cell>
          <cell r="J744">
            <v>0</v>
          </cell>
          <cell r="K744">
            <v>0.49680678758573898</v>
          </cell>
          <cell r="L744">
            <v>0</v>
          </cell>
          <cell r="M744" t="str">
            <v xml:space="preserve"> </v>
          </cell>
        </row>
        <row r="745">
          <cell r="B745">
            <v>2</v>
          </cell>
          <cell r="C745" t="str">
            <v>Personal Motor</v>
          </cell>
          <cell r="D745">
            <v>0</v>
          </cell>
          <cell r="E745">
            <v>0</v>
          </cell>
          <cell r="F745">
            <v>0</v>
          </cell>
          <cell r="G745">
            <v>0</v>
          </cell>
          <cell r="H745">
            <v>0</v>
          </cell>
          <cell r="I745">
            <v>0.34118056496851962</v>
          </cell>
          <cell r="J745">
            <v>0</v>
          </cell>
          <cell r="K745">
            <v>0.34118056496851962</v>
          </cell>
          <cell r="L745">
            <v>0</v>
          </cell>
          <cell r="M745" t="str">
            <v xml:space="preserve"> </v>
          </cell>
        </row>
        <row r="746">
          <cell r="B746">
            <v>3</v>
          </cell>
          <cell r="C746" t="str">
            <v>Commercial Motor</v>
          </cell>
          <cell r="D746">
            <v>0</v>
          </cell>
          <cell r="E746">
            <v>0</v>
          </cell>
          <cell r="F746">
            <v>0</v>
          </cell>
          <cell r="G746">
            <v>0</v>
          </cell>
          <cell r="H746">
            <v>0</v>
          </cell>
          <cell r="I746">
            <v>0.39534800486383992</v>
          </cell>
          <cell r="J746">
            <v>0</v>
          </cell>
          <cell r="K746">
            <v>0.39534800486383992</v>
          </cell>
          <cell r="L746">
            <v>0</v>
          </cell>
          <cell r="M746" t="str">
            <v xml:space="preserve"> </v>
          </cell>
        </row>
        <row r="747">
          <cell r="B747">
            <v>4</v>
          </cell>
          <cell r="C747" t="str">
            <v>Occupational Accident</v>
          </cell>
          <cell r="D747">
            <v>0</v>
          </cell>
          <cell r="E747">
            <v>0</v>
          </cell>
          <cell r="F747">
            <v>0</v>
          </cell>
          <cell r="G747">
            <v>0</v>
          </cell>
          <cell r="H747">
            <v>0</v>
          </cell>
          <cell r="I747">
            <v>0.40167357294166139</v>
          </cell>
          <cell r="J747">
            <v>0</v>
          </cell>
          <cell r="K747">
            <v>0.40167357294166139</v>
          </cell>
          <cell r="L747">
            <v>0</v>
          </cell>
          <cell r="M747" t="str">
            <v xml:space="preserve"> </v>
          </cell>
        </row>
        <row r="748">
          <cell r="B748">
            <v>5</v>
          </cell>
          <cell r="C748" t="str">
            <v>Comm'l Multi Peril</v>
          </cell>
          <cell r="D748">
            <v>0</v>
          </cell>
          <cell r="E748">
            <v>0</v>
          </cell>
          <cell r="F748">
            <v>0</v>
          </cell>
          <cell r="G748">
            <v>0</v>
          </cell>
          <cell r="H748">
            <v>0</v>
          </cell>
          <cell r="I748">
            <v>0.40167357294166139</v>
          </cell>
          <cell r="J748">
            <v>0</v>
          </cell>
          <cell r="K748">
            <v>0.40167357294166139</v>
          </cell>
          <cell r="L748">
            <v>0</v>
          </cell>
          <cell r="M748" t="str">
            <v xml:space="preserve"> </v>
          </cell>
        </row>
        <row r="749">
          <cell r="B749">
            <v>6</v>
          </cell>
          <cell r="C749" t="str">
            <v>Med Mal (Occ)</v>
          </cell>
          <cell r="D749">
            <v>0</v>
          </cell>
          <cell r="E749">
            <v>0</v>
          </cell>
          <cell r="F749">
            <v>0</v>
          </cell>
          <cell r="G749">
            <v>0</v>
          </cell>
          <cell r="H749">
            <v>0</v>
          </cell>
          <cell r="I749">
            <v>0.41495203816287335</v>
          </cell>
          <cell r="J749">
            <v>0</v>
          </cell>
          <cell r="K749">
            <v>0.41495203816287335</v>
          </cell>
          <cell r="L749">
            <v>0</v>
          </cell>
          <cell r="M749" t="str">
            <v xml:space="preserve"> </v>
          </cell>
        </row>
        <row r="750">
          <cell r="B750">
            <v>7</v>
          </cell>
          <cell r="C750" t="str">
            <v>Med Mal (C/M)</v>
          </cell>
          <cell r="D750">
            <v>0</v>
          </cell>
          <cell r="E750">
            <v>0</v>
          </cell>
          <cell r="F750">
            <v>0</v>
          </cell>
          <cell r="G750">
            <v>0</v>
          </cell>
          <cell r="H750">
            <v>0</v>
          </cell>
          <cell r="I750">
            <v>0.36295804783885066</v>
          </cell>
          <cell r="J750">
            <v>0</v>
          </cell>
          <cell r="K750">
            <v>0.36295804783885066</v>
          </cell>
          <cell r="L750">
            <v>0</v>
          </cell>
          <cell r="M750" t="str">
            <v xml:space="preserve"> </v>
          </cell>
        </row>
        <row r="751">
          <cell r="B751">
            <v>8</v>
          </cell>
          <cell r="C751" t="str">
            <v>Special Liab (Ocean, Air, B&amp;M)</v>
          </cell>
          <cell r="D751">
            <v>0</v>
          </cell>
          <cell r="E751">
            <v>0</v>
          </cell>
          <cell r="F751">
            <v>0</v>
          </cell>
          <cell r="G751">
            <v>0</v>
          </cell>
          <cell r="H751">
            <v>0</v>
          </cell>
          <cell r="I751">
            <v>0.40987099279761363</v>
          </cell>
          <cell r="J751">
            <v>0</v>
          </cell>
          <cell r="K751">
            <v>0.40987099279761363</v>
          </cell>
          <cell r="L751">
            <v>0</v>
          </cell>
          <cell r="M751" t="str">
            <v xml:space="preserve"> </v>
          </cell>
        </row>
        <row r="752">
          <cell r="B752">
            <v>9</v>
          </cell>
          <cell r="C752" t="str">
            <v>Other Liab (Occ)</v>
          </cell>
          <cell r="D752">
            <v>0</v>
          </cell>
          <cell r="E752">
            <v>0</v>
          </cell>
          <cell r="F752">
            <v>0</v>
          </cell>
          <cell r="G752">
            <v>0</v>
          </cell>
          <cell r="H752">
            <v>0</v>
          </cell>
          <cell r="I752">
            <v>0.44237177636746849</v>
          </cell>
          <cell r="J752">
            <v>0</v>
          </cell>
          <cell r="K752">
            <v>0.44237177636746849</v>
          </cell>
          <cell r="L752">
            <v>0</v>
          </cell>
          <cell r="M752" t="str">
            <v xml:space="preserve"> </v>
          </cell>
        </row>
        <row r="753">
          <cell r="B753">
            <v>10</v>
          </cell>
          <cell r="C753" t="str">
            <v>Other Liab (C/M)</v>
          </cell>
          <cell r="D753">
            <v>0</v>
          </cell>
          <cell r="E753">
            <v>0</v>
          </cell>
          <cell r="F753">
            <v>0</v>
          </cell>
          <cell r="G753">
            <v>0</v>
          </cell>
          <cell r="H753">
            <v>0</v>
          </cell>
          <cell r="I753">
            <v>0.3760988510689714</v>
          </cell>
          <cell r="J753">
            <v>0</v>
          </cell>
          <cell r="K753">
            <v>0.3760988510689714</v>
          </cell>
          <cell r="L753">
            <v>0</v>
          </cell>
          <cell r="M753" t="str">
            <v xml:space="preserve"> </v>
          </cell>
        </row>
        <row r="754">
          <cell r="B754">
            <v>11</v>
          </cell>
          <cell r="C754" t="str">
            <v>Prod Liab (Occ)</v>
          </cell>
          <cell r="D754">
            <v>0</v>
          </cell>
          <cell r="E754">
            <v>0</v>
          </cell>
          <cell r="F754">
            <v>0</v>
          </cell>
          <cell r="G754">
            <v>0</v>
          </cell>
          <cell r="H754">
            <v>0</v>
          </cell>
          <cell r="I754">
            <v>0.42370630057137271</v>
          </cell>
          <cell r="J754">
            <v>0</v>
          </cell>
          <cell r="K754">
            <v>0.42370630057137271</v>
          </cell>
          <cell r="L754">
            <v>0</v>
          </cell>
          <cell r="M754" t="str">
            <v xml:space="preserve"> </v>
          </cell>
        </row>
        <row r="755">
          <cell r="B755">
            <v>12</v>
          </cell>
          <cell r="C755" t="str">
            <v>Prod Liab (C/M)</v>
          </cell>
          <cell r="D755">
            <v>0</v>
          </cell>
          <cell r="E755">
            <v>0</v>
          </cell>
          <cell r="F755">
            <v>0</v>
          </cell>
          <cell r="G755">
            <v>0</v>
          </cell>
          <cell r="H755">
            <v>0</v>
          </cell>
          <cell r="I755">
            <v>0.35992255639933818</v>
          </cell>
          <cell r="J755">
            <v>0</v>
          </cell>
          <cell r="K755">
            <v>0.35992255639933818</v>
          </cell>
          <cell r="L755">
            <v>0</v>
          </cell>
          <cell r="M755" t="str">
            <v xml:space="preserve"> </v>
          </cell>
        </row>
        <row r="756">
          <cell r="B756">
            <v>13</v>
          </cell>
          <cell r="C756" t="str">
            <v>Commercial Property</v>
          </cell>
          <cell r="D756">
            <v>0</v>
          </cell>
          <cell r="E756">
            <v>0</v>
          </cell>
          <cell r="F756">
            <v>0</v>
          </cell>
          <cell r="G756">
            <v>0</v>
          </cell>
          <cell r="H756">
            <v>0</v>
          </cell>
          <cell r="I756">
            <v>0.47818282493054926</v>
          </cell>
          <cell r="J756">
            <v>0</v>
          </cell>
          <cell r="K756">
            <v>0.47818282493054926</v>
          </cell>
          <cell r="L756">
            <v>0</v>
          </cell>
          <cell r="M756" t="str">
            <v xml:space="preserve"> </v>
          </cell>
        </row>
        <row r="757">
          <cell r="B757">
            <v>14</v>
          </cell>
          <cell r="C757" t="str">
            <v>Motor Phys Damage</v>
          </cell>
          <cell r="D757">
            <v>0</v>
          </cell>
          <cell r="E757">
            <v>0</v>
          </cell>
          <cell r="F757">
            <v>0</v>
          </cell>
          <cell r="G757">
            <v>0</v>
          </cell>
          <cell r="H757">
            <v>0</v>
          </cell>
          <cell r="I757">
            <v>0.32468613812784297</v>
          </cell>
          <cell r="J757">
            <v>0</v>
          </cell>
          <cell r="K757">
            <v>0.32468613812784297</v>
          </cell>
          <cell r="L757">
            <v>0</v>
          </cell>
          <cell r="M757" t="str">
            <v xml:space="preserve"> </v>
          </cell>
        </row>
        <row r="758">
          <cell r="B758">
            <v>15</v>
          </cell>
          <cell r="C758" t="str">
            <v>Fid &amp; Sur /Fin. Guar</v>
          </cell>
          <cell r="D758">
            <v>0</v>
          </cell>
          <cell r="E758">
            <v>0</v>
          </cell>
          <cell r="F758">
            <v>0</v>
          </cell>
          <cell r="G758">
            <v>0</v>
          </cell>
          <cell r="H758">
            <v>0</v>
          </cell>
          <cell r="I758">
            <v>0.3347279774513845</v>
          </cell>
          <cell r="J758">
            <v>0</v>
          </cell>
          <cell r="K758">
            <v>0.3347279774513845</v>
          </cell>
          <cell r="L758">
            <v>0</v>
          </cell>
          <cell r="M758" t="str">
            <v xml:space="preserve"> </v>
          </cell>
        </row>
        <row r="759">
          <cell r="B759">
            <v>16</v>
          </cell>
          <cell r="C759" t="str">
            <v>X/S Property</v>
          </cell>
          <cell r="D759">
            <v>0</v>
          </cell>
          <cell r="E759">
            <v>0</v>
          </cell>
          <cell r="F759">
            <v>0</v>
          </cell>
          <cell r="G759">
            <v>0</v>
          </cell>
          <cell r="H759">
            <v>0</v>
          </cell>
          <cell r="I759">
            <v>0.54928106074259153</v>
          </cell>
          <cell r="J759">
            <v>0</v>
          </cell>
          <cell r="K759">
            <v>0.54928106074259153</v>
          </cell>
          <cell r="L759">
            <v>0</v>
          </cell>
          <cell r="M759" t="str">
            <v xml:space="preserve"> </v>
          </cell>
        </row>
        <row r="760">
          <cell r="B760">
            <v>17</v>
          </cell>
          <cell r="C760" t="str">
            <v>X/S Casualty</v>
          </cell>
          <cell r="D760">
            <v>0</v>
          </cell>
          <cell r="E760">
            <v>0</v>
          </cell>
          <cell r="F760">
            <v>0</v>
          </cell>
          <cell r="G760">
            <v>0</v>
          </cell>
          <cell r="H760">
            <v>0</v>
          </cell>
          <cell r="I760">
            <v>0.5165753882783386</v>
          </cell>
          <cell r="J760">
            <v>0</v>
          </cell>
          <cell r="K760">
            <v>0.5165753882783386</v>
          </cell>
          <cell r="L760">
            <v>0</v>
          </cell>
          <cell r="M760" t="str">
            <v xml:space="preserve"> </v>
          </cell>
        </row>
        <row r="761">
          <cell r="B761">
            <v>18</v>
          </cell>
          <cell r="C761" t="str">
            <v>Other P/C</v>
          </cell>
          <cell r="D761">
            <v>0</v>
          </cell>
          <cell r="E761">
            <v>0</v>
          </cell>
          <cell r="F761">
            <v>0</v>
          </cell>
          <cell r="G761">
            <v>0</v>
          </cell>
          <cell r="H761">
            <v>0</v>
          </cell>
          <cell r="I761">
            <v>0.40167357294166139</v>
          </cell>
          <cell r="J761">
            <v>0</v>
          </cell>
          <cell r="K761">
            <v>0.40167357294166139</v>
          </cell>
          <cell r="L761">
            <v>0</v>
          </cell>
          <cell r="M761" t="str">
            <v xml:space="preserve"> </v>
          </cell>
        </row>
        <row r="762">
          <cell r="B762">
            <v>19</v>
          </cell>
          <cell r="C762" t="str">
            <v>Other P/C</v>
          </cell>
          <cell r="D762">
            <v>0</v>
          </cell>
          <cell r="E762">
            <v>0</v>
          </cell>
          <cell r="F762">
            <v>0</v>
          </cell>
          <cell r="G762">
            <v>0</v>
          </cell>
          <cell r="H762">
            <v>0</v>
          </cell>
          <cell r="I762">
            <v>0.40167357294166139</v>
          </cell>
          <cell r="J762">
            <v>0</v>
          </cell>
          <cell r="K762">
            <v>0.40167357294166139</v>
          </cell>
          <cell r="L762">
            <v>0</v>
          </cell>
          <cell r="M762" t="str">
            <v xml:space="preserve"> </v>
          </cell>
        </row>
        <row r="763">
          <cell r="B763">
            <v>20</v>
          </cell>
          <cell r="C763" t="str">
            <v>Sub-Total</v>
          </cell>
          <cell r="D763">
            <v>0</v>
          </cell>
          <cell r="E763">
            <v>0</v>
          </cell>
          <cell r="F763">
            <v>0</v>
          </cell>
          <cell r="G763">
            <v>0</v>
          </cell>
          <cell r="H763">
            <v>0</v>
          </cell>
          <cell r="I763">
            <v>0</v>
          </cell>
          <cell r="K763">
            <v>0</v>
          </cell>
          <cell r="L763">
            <v>0</v>
          </cell>
        </row>
        <row r="765">
          <cell r="D765" t="str">
            <v>(1)</v>
          </cell>
          <cell r="E765" t="str">
            <v>(2)</v>
          </cell>
          <cell r="F765" t="str">
            <v>(3)</v>
          </cell>
          <cell r="G765" t="str">
            <v>(4)</v>
          </cell>
          <cell r="H765" t="str">
            <v>(5)</v>
          </cell>
          <cell r="I765" t="str">
            <v>(6)</v>
          </cell>
          <cell r="J765" t="str">
            <v>(7)</v>
          </cell>
          <cell r="K765" t="str">
            <v>(8)</v>
          </cell>
          <cell r="L765" t="str">
            <v>(9)</v>
          </cell>
          <cell r="M765" t="str">
            <v>(10)</v>
          </cell>
        </row>
        <row r="767">
          <cell r="E767" t="str">
            <v>&lt;----------------- Net Premiums Written -----------------&gt;</v>
          </cell>
          <cell r="J767" t="str">
            <v>Adjust-</v>
          </cell>
          <cell r="K767" t="str">
            <v>Total</v>
          </cell>
          <cell r="L767" t="str">
            <v>Adjusted</v>
          </cell>
        </row>
        <row r="768">
          <cell r="C768" t="str">
            <v>Health Business</v>
          </cell>
          <cell r="D768" t="str">
            <v>%</v>
          </cell>
          <cell r="E768" t="str">
            <v>Baseline</v>
          </cell>
          <cell r="F768" t="str">
            <v>Allocated Adjustment</v>
          </cell>
          <cell r="G768" t="str">
            <v>Manual Adjustment</v>
          </cell>
          <cell r="H768" t="str">
            <v>Total</v>
          </cell>
          <cell r="I768" t="str">
            <v>Capital Factor</v>
          </cell>
          <cell r="J768" t="str">
            <v>ment to Factor</v>
          </cell>
          <cell r="K768" t="str">
            <v>Capital Factor</v>
          </cell>
          <cell r="L768" t="str">
            <v>Required Capital</v>
          </cell>
          <cell r="M768" t="str">
            <v>Explanation of Adjustment</v>
          </cell>
        </row>
        <row r="769">
          <cell r="B769">
            <v>21</v>
          </cell>
          <cell r="C769" t="str">
            <v>Medical</v>
          </cell>
          <cell r="D769">
            <v>0</v>
          </cell>
          <cell r="E769">
            <v>0</v>
          </cell>
          <cell r="F769">
            <v>0</v>
          </cell>
          <cell r="G769">
            <v>0</v>
          </cell>
          <cell r="H769">
            <v>0</v>
          </cell>
          <cell r="I769">
            <v>0.25</v>
          </cell>
          <cell r="J769">
            <v>0</v>
          </cell>
          <cell r="K769">
            <v>0.25</v>
          </cell>
          <cell r="L769">
            <v>0</v>
          </cell>
          <cell r="M769" t="str">
            <v xml:space="preserve"> </v>
          </cell>
        </row>
        <row r="770">
          <cell r="B770">
            <v>22</v>
          </cell>
          <cell r="C770" t="str">
            <v>Disability and Long Term Care</v>
          </cell>
          <cell r="D770">
            <v>0</v>
          </cell>
          <cell r="E770">
            <v>0</v>
          </cell>
          <cell r="F770">
            <v>0</v>
          </cell>
          <cell r="G770">
            <v>0</v>
          </cell>
          <cell r="H770">
            <v>0</v>
          </cell>
          <cell r="I770">
            <v>0.45</v>
          </cell>
          <cell r="J770">
            <v>0</v>
          </cell>
          <cell r="K770">
            <v>0.45</v>
          </cell>
          <cell r="L770">
            <v>0</v>
          </cell>
          <cell r="M770" t="str">
            <v xml:space="preserve"> </v>
          </cell>
        </row>
        <row r="771">
          <cell r="B771">
            <v>23</v>
          </cell>
          <cell r="C771" t="str">
            <v>Critical Illness - Guaranteed</v>
          </cell>
          <cell r="D771">
            <v>0</v>
          </cell>
          <cell r="E771">
            <v>0</v>
          </cell>
          <cell r="F771">
            <v>0</v>
          </cell>
          <cell r="G771">
            <v>0</v>
          </cell>
          <cell r="H771">
            <v>0</v>
          </cell>
          <cell r="I771">
            <v>0.12</v>
          </cell>
          <cell r="J771">
            <v>0</v>
          </cell>
          <cell r="K771">
            <v>0.12</v>
          </cell>
          <cell r="L771">
            <v>0</v>
          </cell>
          <cell r="M771" t="str">
            <v xml:space="preserve"> </v>
          </cell>
        </row>
        <row r="772">
          <cell r="B772">
            <v>24</v>
          </cell>
          <cell r="C772" t="str">
            <v>Critical Illness - NonGuarant'd</v>
          </cell>
          <cell r="D772">
            <v>0</v>
          </cell>
          <cell r="E772">
            <v>0</v>
          </cell>
          <cell r="F772">
            <v>0</v>
          </cell>
          <cell r="G772">
            <v>0</v>
          </cell>
          <cell r="H772">
            <v>0</v>
          </cell>
          <cell r="I772">
            <v>0.12</v>
          </cell>
          <cell r="J772">
            <v>0</v>
          </cell>
          <cell r="K772">
            <v>0.12</v>
          </cell>
          <cell r="L772">
            <v>0</v>
          </cell>
          <cell r="M772" t="str">
            <v xml:space="preserve"> </v>
          </cell>
        </row>
        <row r="773">
          <cell r="B773">
            <v>25</v>
          </cell>
          <cell r="C773" t="str">
            <v>Health Reinsurance</v>
          </cell>
          <cell r="D773">
            <v>0</v>
          </cell>
          <cell r="E773">
            <v>0</v>
          </cell>
          <cell r="F773">
            <v>0</v>
          </cell>
          <cell r="G773">
            <v>0</v>
          </cell>
          <cell r="H773">
            <v>0</v>
          </cell>
          <cell r="I773">
            <v>0.5165753882783386</v>
          </cell>
          <cell r="J773">
            <v>0</v>
          </cell>
          <cell r="K773">
            <v>0.5165753882783386</v>
          </cell>
          <cell r="L773">
            <v>0</v>
          </cell>
          <cell r="M773" t="str">
            <v xml:space="preserve"> </v>
          </cell>
        </row>
        <row r="774">
          <cell r="B774">
            <v>26</v>
          </cell>
          <cell r="C774" t="str">
            <v>Disability and Long Term Care</v>
          </cell>
          <cell r="D774">
            <v>0</v>
          </cell>
          <cell r="E774">
            <v>0</v>
          </cell>
          <cell r="F774">
            <v>0</v>
          </cell>
          <cell r="G774">
            <v>0</v>
          </cell>
          <cell r="H774">
            <v>0</v>
          </cell>
          <cell r="I774">
            <v>0.38158989429457829</v>
          </cell>
          <cell r="J774">
            <v>0</v>
          </cell>
          <cell r="K774">
            <v>0.38158989429457829</v>
          </cell>
          <cell r="L774">
            <v>0</v>
          </cell>
          <cell r="M774" t="str">
            <v xml:space="preserve"> </v>
          </cell>
        </row>
        <row r="775">
          <cell r="B775">
            <v>27</v>
          </cell>
          <cell r="C775" t="str">
            <v>Critical Illness - Guaranteed</v>
          </cell>
          <cell r="D775">
            <v>0</v>
          </cell>
          <cell r="E775">
            <v>0</v>
          </cell>
          <cell r="F775">
            <v>0</v>
          </cell>
          <cell r="G775">
            <v>0</v>
          </cell>
          <cell r="H775">
            <v>0</v>
          </cell>
          <cell r="I775">
            <v>0.38158989429457829</v>
          </cell>
          <cell r="J775">
            <v>0</v>
          </cell>
          <cell r="K775">
            <v>0.38158989429457829</v>
          </cell>
          <cell r="L775">
            <v>0</v>
          </cell>
          <cell r="M775" t="str">
            <v xml:space="preserve"> </v>
          </cell>
        </row>
        <row r="776">
          <cell r="B776">
            <v>28</v>
          </cell>
          <cell r="C776" t="str">
            <v>Sub-Total</v>
          </cell>
          <cell r="D776">
            <v>0</v>
          </cell>
          <cell r="E776">
            <v>0</v>
          </cell>
          <cell r="F776">
            <v>0</v>
          </cell>
          <cell r="G776">
            <v>0</v>
          </cell>
          <cell r="H776">
            <v>0</v>
          </cell>
          <cell r="I776">
            <v>0</v>
          </cell>
          <cell r="K776">
            <v>0</v>
          </cell>
          <cell r="L776">
            <v>0</v>
          </cell>
        </row>
        <row r="778">
          <cell r="D778" t="str">
            <v>(1)</v>
          </cell>
          <cell r="E778" t="str">
            <v>(2)</v>
          </cell>
          <cell r="F778" t="str">
            <v>(3)</v>
          </cell>
          <cell r="G778" t="str">
            <v>(4)</v>
          </cell>
          <cell r="H778" t="str">
            <v>(5)</v>
          </cell>
          <cell r="I778" t="str">
            <v>(6)</v>
          </cell>
          <cell r="J778" t="str">
            <v>(7)</v>
          </cell>
          <cell r="K778" t="str">
            <v>(8)</v>
          </cell>
          <cell r="L778" t="str">
            <v>(9)</v>
          </cell>
          <cell r="M778" t="str">
            <v>(10)</v>
          </cell>
        </row>
        <row r="780">
          <cell r="E780" t="str">
            <v>&lt;----------------- Net Premiums Written -----------------&gt;</v>
          </cell>
          <cell r="J780" t="str">
            <v>Adjust-</v>
          </cell>
          <cell r="K780" t="str">
            <v>Total</v>
          </cell>
          <cell r="L780" t="str">
            <v>Adjusted</v>
          </cell>
        </row>
        <row r="781">
          <cell r="C781" t="str">
            <v>Life Business (New business only)</v>
          </cell>
          <cell r="D781" t="str">
            <v>%</v>
          </cell>
          <cell r="E781" t="str">
            <v>Baseline</v>
          </cell>
          <cell r="F781" t="str">
            <v>Allocated Adjustment</v>
          </cell>
          <cell r="G781" t="str">
            <v>Manual Adjustment</v>
          </cell>
          <cell r="H781" t="str">
            <v>Total</v>
          </cell>
          <cell r="I781" t="str">
            <v>Capital Factor</v>
          </cell>
          <cell r="J781" t="str">
            <v>ment to Factor</v>
          </cell>
          <cell r="K781" t="str">
            <v>Capital Factor</v>
          </cell>
          <cell r="L781" t="str">
            <v>Required Capital</v>
          </cell>
          <cell r="M781" t="str">
            <v>Explanation of Adjustment</v>
          </cell>
        </row>
        <row r="782">
          <cell r="B782">
            <v>29</v>
          </cell>
          <cell r="C782" t="str">
            <v xml:space="preserve">Life - Investment Products (Unit Linked &amp; Partic) </v>
          </cell>
          <cell r="D782">
            <v>0</v>
          </cell>
          <cell r="E782">
            <v>0</v>
          </cell>
          <cell r="F782">
            <v>0</v>
          </cell>
          <cell r="G782">
            <v>0</v>
          </cell>
          <cell r="H782">
            <v>0</v>
          </cell>
          <cell r="I782">
            <v>0.02</v>
          </cell>
          <cell r="J782">
            <v>0</v>
          </cell>
          <cell r="K782">
            <v>0.02</v>
          </cell>
          <cell r="L782">
            <v>0</v>
          </cell>
          <cell r="M782" t="str">
            <v xml:space="preserve"> </v>
          </cell>
        </row>
        <row r="783">
          <cell r="B783">
            <v>30</v>
          </cell>
          <cell r="C783" t="str">
            <v xml:space="preserve">Life - Protection Products (Individ &amp; Group) </v>
          </cell>
          <cell r="D783">
            <v>0</v>
          </cell>
          <cell r="E783">
            <v>0</v>
          </cell>
          <cell r="F783">
            <v>0</v>
          </cell>
          <cell r="G783">
            <v>0</v>
          </cell>
          <cell r="H783">
            <v>0</v>
          </cell>
          <cell r="I783">
            <v>0.02</v>
          </cell>
          <cell r="J783">
            <v>0</v>
          </cell>
          <cell r="K783">
            <v>0.02</v>
          </cell>
          <cell r="L783">
            <v>0</v>
          </cell>
          <cell r="M783" t="str">
            <v xml:space="preserve"> </v>
          </cell>
        </row>
        <row r="784">
          <cell r="B784">
            <v>31</v>
          </cell>
          <cell r="C784" t="str">
            <v xml:space="preserve">Life Reinsurance </v>
          </cell>
          <cell r="D784">
            <v>0</v>
          </cell>
          <cell r="E784">
            <v>0</v>
          </cell>
          <cell r="F784">
            <v>0</v>
          </cell>
          <cell r="G784">
            <v>0</v>
          </cell>
          <cell r="H784">
            <v>0</v>
          </cell>
          <cell r="I784">
            <v>0.02</v>
          </cell>
          <cell r="J784">
            <v>0</v>
          </cell>
          <cell r="K784">
            <v>0.02</v>
          </cell>
          <cell r="L784">
            <v>0</v>
          </cell>
          <cell r="M784" t="str">
            <v xml:space="preserve"> </v>
          </cell>
        </row>
        <row r="785">
          <cell r="B785">
            <v>32</v>
          </cell>
          <cell r="C785" t="str">
            <v xml:space="preserve">Annuities - Immediate </v>
          </cell>
          <cell r="D785">
            <v>0</v>
          </cell>
          <cell r="E785">
            <v>0</v>
          </cell>
          <cell r="F785">
            <v>0</v>
          </cell>
          <cell r="G785">
            <v>0</v>
          </cell>
          <cell r="H785">
            <v>0</v>
          </cell>
          <cell r="I785">
            <v>0.02</v>
          </cell>
          <cell r="J785">
            <v>0</v>
          </cell>
          <cell r="K785">
            <v>0.02</v>
          </cell>
          <cell r="L785">
            <v>0</v>
          </cell>
          <cell r="M785" t="str">
            <v xml:space="preserve"> </v>
          </cell>
        </row>
        <row r="786">
          <cell r="B786">
            <v>33</v>
          </cell>
          <cell r="C786" t="str">
            <v xml:space="preserve">Annuities - Deferred </v>
          </cell>
          <cell r="D786">
            <v>0</v>
          </cell>
          <cell r="E786">
            <v>0</v>
          </cell>
          <cell r="F786">
            <v>0</v>
          </cell>
          <cell r="G786">
            <v>0</v>
          </cell>
          <cell r="H786">
            <v>0</v>
          </cell>
          <cell r="I786">
            <v>0.02</v>
          </cell>
          <cell r="J786">
            <v>0</v>
          </cell>
          <cell r="K786">
            <v>0.02</v>
          </cell>
          <cell r="L786">
            <v>0</v>
          </cell>
          <cell r="M786" t="str">
            <v xml:space="preserve"> </v>
          </cell>
        </row>
        <row r="787">
          <cell r="B787">
            <v>34</v>
          </cell>
          <cell r="C787" t="str">
            <v xml:space="preserve">Pension Plans </v>
          </cell>
          <cell r="D787">
            <v>0</v>
          </cell>
          <cell r="E787">
            <v>0</v>
          </cell>
          <cell r="F787">
            <v>0</v>
          </cell>
          <cell r="G787">
            <v>0</v>
          </cell>
          <cell r="H787">
            <v>0</v>
          </cell>
          <cell r="I787">
            <v>0.02</v>
          </cell>
          <cell r="J787">
            <v>0</v>
          </cell>
          <cell r="K787">
            <v>0.02</v>
          </cell>
          <cell r="L787">
            <v>0</v>
          </cell>
          <cell r="M787" t="str">
            <v xml:space="preserve"> </v>
          </cell>
        </row>
        <row r="788">
          <cell r="B788">
            <v>35</v>
          </cell>
          <cell r="C788" t="str">
            <v xml:space="preserve">DHI </v>
          </cell>
          <cell r="D788">
            <v>0</v>
          </cell>
          <cell r="E788">
            <v>0</v>
          </cell>
          <cell r="F788">
            <v>0</v>
          </cell>
          <cell r="G788">
            <v>0</v>
          </cell>
          <cell r="H788">
            <v>0</v>
          </cell>
          <cell r="I788">
            <v>0.02</v>
          </cell>
          <cell r="J788">
            <v>0</v>
          </cell>
          <cell r="K788">
            <v>0.02</v>
          </cell>
          <cell r="L788">
            <v>0</v>
          </cell>
          <cell r="M788" t="str">
            <v xml:space="preserve"> </v>
          </cell>
        </row>
        <row r="789">
          <cell r="B789">
            <v>36</v>
          </cell>
          <cell r="C789" t="str">
            <v xml:space="preserve">German HealthCare </v>
          </cell>
          <cell r="D789">
            <v>0</v>
          </cell>
          <cell r="E789">
            <v>0</v>
          </cell>
          <cell r="F789">
            <v>0</v>
          </cell>
          <cell r="G789">
            <v>0</v>
          </cell>
          <cell r="H789">
            <v>0</v>
          </cell>
          <cell r="I789">
            <v>0.02</v>
          </cell>
          <cell r="J789">
            <v>0</v>
          </cell>
          <cell r="K789">
            <v>0.02</v>
          </cell>
          <cell r="L789">
            <v>0</v>
          </cell>
          <cell r="M789" t="str">
            <v xml:space="preserve"> </v>
          </cell>
        </row>
        <row r="790">
          <cell r="B790">
            <v>37</v>
          </cell>
          <cell r="C790" t="str">
            <v xml:space="preserve">Other Life or Annuity </v>
          </cell>
          <cell r="D790">
            <v>0</v>
          </cell>
          <cell r="E790">
            <v>0</v>
          </cell>
          <cell r="F790">
            <v>0</v>
          </cell>
          <cell r="G790">
            <v>0</v>
          </cell>
          <cell r="H790">
            <v>0</v>
          </cell>
          <cell r="I790">
            <v>0.02</v>
          </cell>
          <cell r="J790">
            <v>0</v>
          </cell>
          <cell r="K790">
            <v>0.02</v>
          </cell>
          <cell r="L790">
            <v>0</v>
          </cell>
          <cell r="M790" t="str">
            <v xml:space="preserve"> </v>
          </cell>
        </row>
        <row r="791">
          <cell r="B791">
            <v>38</v>
          </cell>
          <cell r="C791" t="str">
            <v xml:space="preserve">Other Life or Annuity </v>
          </cell>
          <cell r="D791">
            <v>0</v>
          </cell>
          <cell r="E791">
            <v>0</v>
          </cell>
          <cell r="F791">
            <v>0</v>
          </cell>
          <cell r="G791">
            <v>0</v>
          </cell>
          <cell r="H791">
            <v>0</v>
          </cell>
          <cell r="I791">
            <v>0.02</v>
          </cell>
          <cell r="J791">
            <v>0</v>
          </cell>
          <cell r="K791">
            <v>0.02</v>
          </cell>
          <cell r="L791">
            <v>0</v>
          </cell>
          <cell r="M791" t="str">
            <v xml:space="preserve"> </v>
          </cell>
        </row>
        <row r="792">
          <cell r="B792">
            <v>39</v>
          </cell>
          <cell r="C792" t="str">
            <v>Sub-Total</v>
          </cell>
          <cell r="D792">
            <v>0</v>
          </cell>
          <cell r="E792">
            <v>0</v>
          </cell>
          <cell r="F792">
            <v>0</v>
          </cell>
          <cell r="G792">
            <v>0</v>
          </cell>
          <cell r="H792">
            <v>0</v>
          </cell>
          <cell r="I792">
            <v>0</v>
          </cell>
          <cell r="K792">
            <v>0</v>
          </cell>
          <cell r="L792">
            <v>0</v>
          </cell>
        </row>
        <row r="794">
          <cell r="B794">
            <v>40</v>
          </cell>
          <cell r="C794" t="str">
            <v>Totals</v>
          </cell>
          <cell r="D794">
            <v>0</v>
          </cell>
          <cell r="E794">
            <v>0</v>
          </cell>
          <cell r="F794">
            <v>0</v>
          </cell>
          <cell r="G794">
            <v>0</v>
          </cell>
          <cell r="H794">
            <v>0</v>
          </cell>
          <cell r="I794">
            <v>0</v>
          </cell>
          <cell r="K794">
            <v>0</v>
          </cell>
          <cell r="L794">
            <v>0</v>
          </cell>
        </row>
        <row r="796">
          <cell r="B796">
            <v>41</v>
          </cell>
          <cell r="G796" t="str">
            <v>Growth Factor (for Non Life Only)</v>
          </cell>
          <cell r="I796" t="str">
            <v xml:space="preserve"> </v>
          </cell>
          <cell r="L796">
            <v>1.5</v>
          </cell>
          <cell r="M796" t="str">
            <v xml:space="preserve"> </v>
          </cell>
        </row>
        <row r="797">
          <cell r="B797">
            <v>42</v>
          </cell>
          <cell r="G797" t="str">
            <v>By Line Diversification Factor</v>
          </cell>
          <cell r="L797">
            <v>1</v>
          </cell>
        </row>
        <row r="798">
          <cell r="G798" t="str">
            <v>By Country Diversification Factor</v>
          </cell>
          <cell r="L798">
            <v>1</v>
          </cell>
        </row>
        <row r="799">
          <cell r="B799">
            <v>43</v>
          </cell>
          <cell r="G799" t="str">
            <v>Adjusted Premium Capital</v>
          </cell>
          <cell r="L799">
            <v>0</v>
          </cell>
        </row>
        <row r="800">
          <cell r="B800">
            <v>44</v>
          </cell>
          <cell r="G800" t="str">
            <v>Analyst's Adjustment ( NON-Life Business)</v>
          </cell>
          <cell r="L800">
            <v>0</v>
          </cell>
          <cell r="M800" t="str">
            <v xml:space="preserve"> </v>
          </cell>
        </row>
        <row r="801">
          <cell r="B801">
            <v>45</v>
          </cell>
          <cell r="G801" t="str">
            <v>Analyst's Adjustment ( LIFE Business)</v>
          </cell>
          <cell r="L801">
            <v>0</v>
          </cell>
          <cell r="M801" t="str">
            <v xml:space="preserve"> </v>
          </cell>
        </row>
        <row r="802">
          <cell r="B802">
            <v>46</v>
          </cell>
          <cell r="G802" t="str">
            <v>Net Required Capital for Premium Risk (B6)</v>
          </cell>
          <cell r="L802">
            <v>0</v>
          </cell>
        </row>
        <row r="805">
          <cell r="C805" t="str">
            <v>Company Name:</v>
          </cell>
          <cell r="D805" t="str">
            <v>XYZ Sample</v>
          </cell>
          <cell r="H805" t="str">
            <v>Currency:</v>
          </cell>
          <cell r="I805" t="str">
            <v>US Dollars</v>
          </cell>
          <cell r="M805" t="str">
            <v>Page 39</v>
          </cell>
        </row>
        <row r="806">
          <cell r="C806" t="str">
            <v>AMB Number:</v>
          </cell>
          <cell r="D806" t="str">
            <v>99999</v>
          </cell>
          <cell r="H806" t="str">
            <v>Denomination:</v>
          </cell>
          <cell r="I806" t="str">
            <v>(000)s</v>
          </cell>
        </row>
        <row r="807">
          <cell r="C807" t="str">
            <v>Analyst:</v>
          </cell>
          <cell r="D807" t="str">
            <v xml:space="preserve"> </v>
          </cell>
        </row>
        <row r="808">
          <cell r="C808" t="str">
            <v>profitability = average</v>
          </cell>
          <cell r="G808" t="str">
            <v>NET PREMIUMS WRITTEN RISK</v>
          </cell>
        </row>
        <row r="809">
          <cell r="C809" t="str">
            <v>Pers - Late Hard Mkt</v>
          </cell>
          <cell r="H809">
            <v>41274</v>
          </cell>
        </row>
        <row r="810">
          <cell r="C810" t="str">
            <v>Comm - Early Hard Mkt</v>
          </cell>
        </row>
        <row r="811">
          <cell r="C811" t="str">
            <v>Reins XS Prop - Early Soft Mkt</v>
          </cell>
        </row>
        <row r="812">
          <cell r="C812" t="str">
            <v>Reins XS Casualty - Early Hard Mkt</v>
          </cell>
        </row>
        <row r="813">
          <cell r="D813" t="str">
            <v>(1)</v>
          </cell>
          <cell r="E813" t="str">
            <v>(2)</v>
          </cell>
          <cell r="F813" t="str">
            <v>(3)</v>
          </cell>
          <cell r="G813" t="str">
            <v>(4)</v>
          </cell>
          <cell r="H813" t="str">
            <v>(5)</v>
          </cell>
          <cell r="I813" t="str">
            <v>(6)</v>
          </cell>
          <cell r="J813" t="str">
            <v>(7)</v>
          </cell>
          <cell r="K813" t="str">
            <v>(8)</v>
          </cell>
          <cell r="L813" t="str">
            <v>(9)</v>
          </cell>
          <cell r="M813" t="str">
            <v>(10)</v>
          </cell>
        </row>
        <row r="815">
          <cell r="E815" t="str">
            <v>&lt;----------------- Net Premiums Written -----------------&gt;</v>
          </cell>
          <cell r="J815" t="str">
            <v>Adjust-</v>
          </cell>
          <cell r="K815" t="str">
            <v>Total</v>
          </cell>
          <cell r="L815" t="str">
            <v>Adjusted</v>
          </cell>
        </row>
        <row r="816">
          <cell r="C816" t="str">
            <v>Property Casualty Business</v>
          </cell>
          <cell r="D816" t="str">
            <v>%</v>
          </cell>
          <cell r="E816" t="str">
            <v>Baseline</v>
          </cell>
          <cell r="F816" t="str">
            <v>Allocated Adjustment</v>
          </cell>
          <cell r="G816" t="str">
            <v>Manual Adjustment</v>
          </cell>
          <cell r="H816" t="str">
            <v>Total</v>
          </cell>
          <cell r="I816" t="str">
            <v>Capital Factor</v>
          </cell>
          <cell r="J816" t="str">
            <v>ment to Factor</v>
          </cell>
          <cell r="K816" t="str">
            <v>Capital Factor</v>
          </cell>
          <cell r="L816" t="str">
            <v>Required Capital</v>
          </cell>
          <cell r="M816" t="str">
            <v>Explanation of Adjustment</v>
          </cell>
        </row>
        <row r="817">
          <cell r="B817">
            <v>1</v>
          </cell>
          <cell r="C817" t="str">
            <v>Personal Property</v>
          </cell>
          <cell r="D817">
            <v>0</v>
          </cell>
          <cell r="E817">
            <v>0</v>
          </cell>
          <cell r="F817">
            <v>0</v>
          </cell>
          <cell r="G817">
            <v>0</v>
          </cell>
          <cell r="H817">
            <v>0</v>
          </cell>
          <cell r="I817">
            <v>0.49680678758573898</v>
          </cell>
          <cell r="J817">
            <v>0</v>
          </cell>
          <cell r="K817">
            <v>0.49680678758573898</v>
          </cell>
          <cell r="L817">
            <v>0</v>
          </cell>
          <cell r="M817" t="str">
            <v xml:space="preserve"> </v>
          </cell>
        </row>
        <row r="818">
          <cell r="B818">
            <v>2</v>
          </cell>
          <cell r="C818" t="str">
            <v>Personal Motor</v>
          </cell>
          <cell r="D818">
            <v>0</v>
          </cell>
          <cell r="E818">
            <v>0</v>
          </cell>
          <cell r="F818">
            <v>0</v>
          </cell>
          <cell r="G818">
            <v>0</v>
          </cell>
          <cell r="H818">
            <v>0</v>
          </cell>
          <cell r="I818">
            <v>0.34118056496851962</v>
          </cell>
          <cell r="J818">
            <v>0</v>
          </cell>
          <cell r="K818">
            <v>0.34118056496851962</v>
          </cell>
          <cell r="L818">
            <v>0</v>
          </cell>
          <cell r="M818" t="str">
            <v xml:space="preserve"> </v>
          </cell>
        </row>
        <row r="819">
          <cell r="B819">
            <v>3</v>
          </cell>
          <cell r="C819" t="str">
            <v>Commercial Motor</v>
          </cell>
          <cell r="D819">
            <v>0</v>
          </cell>
          <cell r="E819">
            <v>0</v>
          </cell>
          <cell r="F819">
            <v>0</v>
          </cell>
          <cell r="G819">
            <v>0</v>
          </cell>
          <cell r="H819">
            <v>0</v>
          </cell>
          <cell r="I819">
            <v>0.39534800486383992</v>
          </cell>
          <cell r="J819">
            <v>0</v>
          </cell>
          <cell r="K819">
            <v>0.39534800486383992</v>
          </cell>
          <cell r="L819">
            <v>0</v>
          </cell>
          <cell r="M819" t="str">
            <v xml:space="preserve"> </v>
          </cell>
        </row>
        <row r="820">
          <cell r="B820">
            <v>4</v>
          </cell>
          <cell r="C820" t="str">
            <v>Occupational Accident</v>
          </cell>
          <cell r="D820">
            <v>0</v>
          </cell>
          <cell r="E820">
            <v>0</v>
          </cell>
          <cell r="F820">
            <v>0</v>
          </cell>
          <cell r="G820">
            <v>0</v>
          </cell>
          <cell r="H820">
            <v>0</v>
          </cell>
          <cell r="I820">
            <v>0.40167357294166139</v>
          </cell>
          <cell r="J820">
            <v>0</v>
          </cell>
          <cell r="K820">
            <v>0.40167357294166139</v>
          </cell>
          <cell r="L820">
            <v>0</v>
          </cell>
          <cell r="M820" t="str">
            <v xml:space="preserve"> </v>
          </cell>
        </row>
        <row r="821">
          <cell r="B821">
            <v>5</v>
          </cell>
          <cell r="C821" t="str">
            <v>Comm'l Multi Peril</v>
          </cell>
          <cell r="D821">
            <v>0</v>
          </cell>
          <cell r="E821">
            <v>0</v>
          </cell>
          <cell r="F821">
            <v>0</v>
          </cell>
          <cell r="G821">
            <v>0</v>
          </cell>
          <cell r="H821">
            <v>0</v>
          </cell>
          <cell r="I821">
            <v>0.40167357294166139</v>
          </cell>
          <cell r="J821">
            <v>0</v>
          </cell>
          <cell r="K821">
            <v>0.40167357294166139</v>
          </cell>
          <cell r="L821">
            <v>0</v>
          </cell>
          <cell r="M821" t="str">
            <v xml:space="preserve"> </v>
          </cell>
        </row>
        <row r="822">
          <cell r="B822">
            <v>6</v>
          </cell>
          <cell r="C822" t="str">
            <v>Med Mal (Occ)</v>
          </cell>
          <cell r="D822">
            <v>0</v>
          </cell>
          <cell r="E822">
            <v>0</v>
          </cell>
          <cell r="F822">
            <v>0</v>
          </cell>
          <cell r="G822">
            <v>0</v>
          </cell>
          <cell r="H822">
            <v>0</v>
          </cell>
          <cell r="I822">
            <v>0.41495203816287335</v>
          </cell>
          <cell r="J822">
            <v>0</v>
          </cell>
          <cell r="K822">
            <v>0.41495203816287335</v>
          </cell>
          <cell r="L822">
            <v>0</v>
          </cell>
          <cell r="M822" t="str">
            <v xml:space="preserve"> </v>
          </cell>
        </row>
        <row r="823">
          <cell r="B823">
            <v>7</v>
          </cell>
          <cell r="C823" t="str">
            <v>Med Mal (C/M)</v>
          </cell>
          <cell r="D823">
            <v>0</v>
          </cell>
          <cell r="E823">
            <v>0</v>
          </cell>
          <cell r="F823">
            <v>0</v>
          </cell>
          <cell r="G823">
            <v>0</v>
          </cell>
          <cell r="H823">
            <v>0</v>
          </cell>
          <cell r="I823">
            <v>0.36295804783885066</v>
          </cell>
          <cell r="J823">
            <v>0</v>
          </cell>
          <cell r="K823">
            <v>0.36295804783885066</v>
          </cell>
          <cell r="L823">
            <v>0</v>
          </cell>
          <cell r="M823" t="str">
            <v xml:space="preserve"> </v>
          </cell>
        </row>
        <row r="824">
          <cell r="B824">
            <v>8</v>
          </cell>
          <cell r="C824" t="str">
            <v>Special Liab (Ocean, Air, B&amp;M)</v>
          </cell>
          <cell r="D824">
            <v>0</v>
          </cell>
          <cell r="E824">
            <v>0</v>
          </cell>
          <cell r="F824">
            <v>0</v>
          </cell>
          <cell r="G824">
            <v>0</v>
          </cell>
          <cell r="H824">
            <v>0</v>
          </cell>
          <cell r="I824">
            <v>0.40987099279761363</v>
          </cell>
          <cell r="J824">
            <v>0</v>
          </cell>
          <cell r="K824">
            <v>0.40987099279761363</v>
          </cell>
          <cell r="L824">
            <v>0</v>
          </cell>
          <cell r="M824" t="str">
            <v xml:space="preserve"> </v>
          </cell>
        </row>
        <row r="825">
          <cell r="B825">
            <v>9</v>
          </cell>
          <cell r="C825" t="str">
            <v>Other Liab (Occ)</v>
          </cell>
          <cell r="D825">
            <v>0</v>
          </cell>
          <cell r="E825">
            <v>0</v>
          </cell>
          <cell r="F825">
            <v>0</v>
          </cell>
          <cell r="G825">
            <v>0</v>
          </cell>
          <cell r="H825">
            <v>0</v>
          </cell>
          <cell r="I825">
            <v>0.44237177636746849</v>
          </cell>
          <cell r="J825">
            <v>0</v>
          </cell>
          <cell r="K825">
            <v>0.44237177636746849</v>
          </cell>
          <cell r="L825">
            <v>0</v>
          </cell>
          <cell r="M825" t="str">
            <v xml:space="preserve"> </v>
          </cell>
        </row>
        <row r="826">
          <cell r="B826">
            <v>10</v>
          </cell>
          <cell r="C826" t="str">
            <v>Other Liab (C/M)</v>
          </cell>
          <cell r="D826">
            <v>0</v>
          </cell>
          <cell r="E826">
            <v>0</v>
          </cell>
          <cell r="F826">
            <v>0</v>
          </cell>
          <cell r="G826">
            <v>0</v>
          </cell>
          <cell r="H826">
            <v>0</v>
          </cell>
          <cell r="I826">
            <v>0.3760988510689714</v>
          </cell>
          <cell r="J826">
            <v>0</v>
          </cell>
          <cell r="K826">
            <v>0.3760988510689714</v>
          </cell>
          <cell r="L826">
            <v>0</v>
          </cell>
          <cell r="M826" t="str">
            <v xml:space="preserve"> </v>
          </cell>
        </row>
        <row r="827">
          <cell r="B827">
            <v>11</v>
          </cell>
          <cell r="C827" t="str">
            <v>Prod Liab (Occ)</v>
          </cell>
          <cell r="D827">
            <v>0</v>
          </cell>
          <cell r="E827">
            <v>0</v>
          </cell>
          <cell r="F827">
            <v>0</v>
          </cell>
          <cell r="G827">
            <v>0</v>
          </cell>
          <cell r="H827">
            <v>0</v>
          </cell>
          <cell r="I827">
            <v>0.42370630057137271</v>
          </cell>
          <cell r="J827">
            <v>0</v>
          </cell>
          <cell r="K827">
            <v>0.42370630057137271</v>
          </cell>
          <cell r="L827">
            <v>0</v>
          </cell>
          <cell r="M827" t="str">
            <v xml:space="preserve"> </v>
          </cell>
        </row>
        <row r="828">
          <cell r="B828">
            <v>12</v>
          </cell>
          <cell r="C828" t="str">
            <v>Prod Liab (C/M)</v>
          </cell>
          <cell r="D828">
            <v>0</v>
          </cell>
          <cell r="E828">
            <v>0</v>
          </cell>
          <cell r="F828">
            <v>0</v>
          </cell>
          <cell r="G828">
            <v>0</v>
          </cell>
          <cell r="H828">
            <v>0</v>
          </cell>
          <cell r="I828">
            <v>0.35992255639933818</v>
          </cell>
          <cell r="J828">
            <v>0</v>
          </cell>
          <cell r="K828">
            <v>0.35992255639933818</v>
          </cell>
          <cell r="L828">
            <v>0</v>
          </cell>
          <cell r="M828" t="str">
            <v xml:space="preserve"> </v>
          </cell>
        </row>
        <row r="829">
          <cell r="B829">
            <v>13</v>
          </cell>
          <cell r="C829" t="str">
            <v>Commercial Property</v>
          </cell>
          <cell r="D829">
            <v>0</v>
          </cell>
          <cell r="E829">
            <v>0</v>
          </cell>
          <cell r="F829">
            <v>0</v>
          </cell>
          <cell r="G829">
            <v>0</v>
          </cell>
          <cell r="H829">
            <v>0</v>
          </cell>
          <cell r="I829">
            <v>0.47818282493054926</v>
          </cell>
          <cell r="J829">
            <v>0</v>
          </cell>
          <cell r="K829">
            <v>0.47818282493054926</v>
          </cell>
          <cell r="L829">
            <v>0</v>
          </cell>
          <cell r="M829" t="str">
            <v xml:space="preserve"> </v>
          </cell>
        </row>
        <row r="830">
          <cell r="B830">
            <v>14</v>
          </cell>
          <cell r="C830" t="str">
            <v>Motor Phys Damage</v>
          </cell>
          <cell r="D830">
            <v>0</v>
          </cell>
          <cell r="E830">
            <v>0</v>
          </cell>
          <cell r="F830">
            <v>0</v>
          </cell>
          <cell r="G830">
            <v>0</v>
          </cell>
          <cell r="H830">
            <v>0</v>
          </cell>
          <cell r="I830">
            <v>0.32468613812784297</v>
          </cell>
          <cell r="J830">
            <v>0</v>
          </cell>
          <cell r="K830">
            <v>0.32468613812784297</v>
          </cell>
          <cell r="L830">
            <v>0</v>
          </cell>
          <cell r="M830" t="str">
            <v xml:space="preserve"> </v>
          </cell>
        </row>
        <row r="831">
          <cell r="B831">
            <v>15</v>
          </cell>
          <cell r="C831" t="str">
            <v>Fid &amp; Sur /Fin. Guar</v>
          </cell>
          <cell r="D831">
            <v>0</v>
          </cell>
          <cell r="E831">
            <v>0</v>
          </cell>
          <cell r="F831">
            <v>0</v>
          </cell>
          <cell r="G831">
            <v>0</v>
          </cell>
          <cell r="H831">
            <v>0</v>
          </cell>
          <cell r="I831">
            <v>0.3347279774513845</v>
          </cell>
          <cell r="J831">
            <v>0</v>
          </cell>
          <cell r="K831">
            <v>0.3347279774513845</v>
          </cell>
          <cell r="L831">
            <v>0</v>
          </cell>
          <cell r="M831" t="str">
            <v xml:space="preserve"> </v>
          </cell>
        </row>
        <row r="832">
          <cell r="B832">
            <v>16</v>
          </cell>
          <cell r="C832" t="str">
            <v>X/S Property</v>
          </cell>
          <cell r="D832">
            <v>0</v>
          </cell>
          <cell r="E832">
            <v>0</v>
          </cell>
          <cell r="F832">
            <v>0</v>
          </cell>
          <cell r="G832">
            <v>0</v>
          </cell>
          <cell r="H832">
            <v>0</v>
          </cell>
          <cell r="I832">
            <v>0.54928106074259153</v>
          </cell>
          <cell r="J832">
            <v>0</v>
          </cell>
          <cell r="K832">
            <v>0.54928106074259153</v>
          </cell>
          <cell r="L832">
            <v>0</v>
          </cell>
          <cell r="M832" t="str">
            <v xml:space="preserve"> </v>
          </cell>
        </row>
        <row r="833">
          <cell r="B833">
            <v>17</v>
          </cell>
          <cell r="C833" t="str">
            <v>X/S Casualty</v>
          </cell>
          <cell r="D833">
            <v>0</v>
          </cell>
          <cell r="E833">
            <v>0</v>
          </cell>
          <cell r="F833">
            <v>0</v>
          </cell>
          <cell r="G833">
            <v>0</v>
          </cell>
          <cell r="H833">
            <v>0</v>
          </cell>
          <cell r="I833">
            <v>0.48278073670872762</v>
          </cell>
          <cell r="J833">
            <v>0</v>
          </cell>
          <cell r="K833">
            <v>0.48278073670872762</v>
          </cell>
          <cell r="L833">
            <v>0</v>
          </cell>
          <cell r="M833" t="str">
            <v xml:space="preserve"> </v>
          </cell>
        </row>
        <row r="834">
          <cell r="B834">
            <v>18</v>
          </cell>
          <cell r="C834" t="str">
            <v>Other P/C</v>
          </cell>
          <cell r="D834">
            <v>0</v>
          </cell>
          <cell r="E834">
            <v>0</v>
          </cell>
          <cell r="F834">
            <v>0</v>
          </cell>
          <cell r="G834">
            <v>0</v>
          </cell>
          <cell r="H834">
            <v>0</v>
          </cell>
          <cell r="I834">
            <v>0.40167357294166139</v>
          </cell>
          <cell r="J834">
            <v>0</v>
          </cell>
          <cell r="K834">
            <v>0.40167357294166139</v>
          </cell>
          <cell r="L834">
            <v>0</v>
          </cell>
          <cell r="M834" t="str">
            <v xml:space="preserve"> </v>
          </cell>
        </row>
        <row r="835">
          <cell r="B835">
            <v>19</v>
          </cell>
          <cell r="C835" t="str">
            <v>Other P/C</v>
          </cell>
          <cell r="D835">
            <v>0</v>
          </cell>
          <cell r="E835">
            <v>0</v>
          </cell>
          <cell r="F835">
            <v>0</v>
          </cell>
          <cell r="G835">
            <v>0</v>
          </cell>
          <cell r="H835">
            <v>0</v>
          </cell>
          <cell r="I835">
            <v>0.40167357294166139</v>
          </cell>
          <cell r="J835">
            <v>0</v>
          </cell>
          <cell r="K835">
            <v>0.40167357294166139</v>
          </cell>
          <cell r="L835">
            <v>0</v>
          </cell>
          <cell r="M835" t="str">
            <v xml:space="preserve"> </v>
          </cell>
        </row>
        <row r="836">
          <cell r="B836">
            <v>20</v>
          </cell>
          <cell r="C836" t="str">
            <v>Sub-Total</v>
          </cell>
          <cell r="D836">
            <v>0</v>
          </cell>
          <cell r="E836">
            <v>0</v>
          </cell>
          <cell r="F836">
            <v>0</v>
          </cell>
          <cell r="G836">
            <v>0</v>
          </cell>
          <cell r="H836">
            <v>0</v>
          </cell>
          <cell r="I836">
            <v>0</v>
          </cell>
          <cell r="K836">
            <v>0</v>
          </cell>
          <cell r="L836">
            <v>0</v>
          </cell>
        </row>
        <row r="838">
          <cell r="D838" t="str">
            <v>(1)</v>
          </cell>
          <cell r="E838" t="str">
            <v>(2)</v>
          </cell>
          <cell r="F838" t="str">
            <v>(3)</v>
          </cell>
          <cell r="G838" t="str">
            <v>(4)</v>
          </cell>
          <cell r="H838" t="str">
            <v>(5)</v>
          </cell>
          <cell r="I838" t="str">
            <v>(6)</v>
          </cell>
          <cell r="J838" t="str">
            <v>(7)</v>
          </cell>
          <cell r="K838" t="str">
            <v>(8)</v>
          </cell>
          <cell r="L838" t="str">
            <v>(9)</v>
          </cell>
          <cell r="M838" t="str">
            <v>(10)</v>
          </cell>
        </row>
        <row r="840">
          <cell r="E840" t="str">
            <v>&lt;----------------- Net Premiums Written -----------------&gt;</v>
          </cell>
          <cell r="J840" t="str">
            <v>Adjust-</v>
          </cell>
          <cell r="K840" t="str">
            <v>Total</v>
          </cell>
          <cell r="L840" t="str">
            <v>Adjusted</v>
          </cell>
        </row>
        <row r="841">
          <cell r="C841" t="str">
            <v>Health Business</v>
          </cell>
          <cell r="D841" t="str">
            <v>%</v>
          </cell>
          <cell r="E841" t="str">
            <v>Baseline</v>
          </cell>
          <cell r="F841" t="str">
            <v>Allocated Adjustment</v>
          </cell>
          <cell r="G841" t="str">
            <v>Manual Adjustment</v>
          </cell>
          <cell r="H841" t="str">
            <v>Total</v>
          </cell>
          <cell r="I841" t="str">
            <v>Capital Factor</v>
          </cell>
          <cell r="J841" t="str">
            <v>ment to Factor</v>
          </cell>
          <cell r="K841" t="str">
            <v>Capital Factor</v>
          </cell>
          <cell r="L841" t="str">
            <v>Required Capital</v>
          </cell>
          <cell r="M841" t="str">
            <v>Explanation of Adjustment</v>
          </cell>
        </row>
        <row r="842">
          <cell r="B842">
            <v>21</v>
          </cell>
          <cell r="C842" t="str">
            <v>Medical</v>
          </cell>
          <cell r="D842">
            <v>0</v>
          </cell>
          <cell r="E842">
            <v>0</v>
          </cell>
          <cell r="F842">
            <v>0</v>
          </cell>
          <cell r="G842">
            <v>0</v>
          </cell>
          <cell r="H842">
            <v>0</v>
          </cell>
          <cell r="I842">
            <v>0.25</v>
          </cell>
          <cell r="J842">
            <v>0</v>
          </cell>
          <cell r="K842">
            <v>0.25</v>
          </cell>
          <cell r="L842">
            <v>0</v>
          </cell>
          <cell r="M842" t="str">
            <v xml:space="preserve"> </v>
          </cell>
        </row>
        <row r="843">
          <cell r="B843">
            <v>22</v>
          </cell>
          <cell r="C843" t="str">
            <v>Disability and Long Term Care</v>
          </cell>
          <cell r="D843">
            <v>0</v>
          </cell>
          <cell r="E843">
            <v>0</v>
          </cell>
          <cell r="F843">
            <v>0</v>
          </cell>
          <cell r="G843">
            <v>0</v>
          </cell>
          <cell r="H843">
            <v>0</v>
          </cell>
          <cell r="I843">
            <v>0.45</v>
          </cell>
          <cell r="J843">
            <v>0</v>
          </cell>
          <cell r="K843">
            <v>0.45</v>
          </cell>
          <cell r="L843">
            <v>0</v>
          </cell>
          <cell r="M843" t="str">
            <v xml:space="preserve"> </v>
          </cell>
        </row>
        <row r="844">
          <cell r="B844">
            <v>23</v>
          </cell>
          <cell r="C844" t="str">
            <v>Critical Illness - Guaranteed</v>
          </cell>
          <cell r="D844">
            <v>0</v>
          </cell>
          <cell r="E844">
            <v>0</v>
          </cell>
          <cell r="F844">
            <v>0</v>
          </cell>
          <cell r="G844">
            <v>0</v>
          </cell>
          <cell r="H844">
            <v>0</v>
          </cell>
          <cell r="I844">
            <v>0.12</v>
          </cell>
          <cell r="J844">
            <v>0</v>
          </cell>
          <cell r="K844">
            <v>0.12</v>
          </cell>
          <cell r="L844">
            <v>0</v>
          </cell>
          <cell r="M844" t="str">
            <v xml:space="preserve"> </v>
          </cell>
        </row>
        <row r="845">
          <cell r="B845">
            <v>24</v>
          </cell>
          <cell r="C845" t="str">
            <v>Critical Illness - NonGuarant'd</v>
          </cell>
          <cell r="D845">
            <v>0</v>
          </cell>
          <cell r="E845">
            <v>0</v>
          </cell>
          <cell r="F845">
            <v>0</v>
          </cell>
          <cell r="G845">
            <v>0</v>
          </cell>
          <cell r="H845">
            <v>0</v>
          </cell>
          <cell r="I845">
            <v>0.12</v>
          </cell>
          <cell r="J845">
            <v>0</v>
          </cell>
          <cell r="K845">
            <v>0.12</v>
          </cell>
          <cell r="L845">
            <v>0</v>
          </cell>
          <cell r="M845" t="str">
            <v xml:space="preserve"> </v>
          </cell>
        </row>
        <row r="846">
          <cell r="B846">
            <v>25</v>
          </cell>
          <cell r="C846" t="str">
            <v>Health Reinsurance</v>
          </cell>
          <cell r="D846">
            <v>0</v>
          </cell>
          <cell r="E846">
            <v>0</v>
          </cell>
          <cell r="F846">
            <v>0</v>
          </cell>
          <cell r="G846">
            <v>0</v>
          </cell>
          <cell r="H846">
            <v>0</v>
          </cell>
          <cell r="I846">
            <v>0.48278073670872762</v>
          </cell>
          <cell r="J846">
            <v>0</v>
          </cell>
          <cell r="K846">
            <v>0.48278073670872762</v>
          </cell>
          <cell r="L846">
            <v>0</v>
          </cell>
          <cell r="M846" t="str">
            <v xml:space="preserve"> </v>
          </cell>
        </row>
        <row r="847">
          <cell r="B847">
            <v>26</v>
          </cell>
          <cell r="C847" t="str">
            <v>Disability and Long Term Care</v>
          </cell>
          <cell r="D847">
            <v>0</v>
          </cell>
          <cell r="E847">
            <v>0</v>
          </cell>
          <cell r="F847">
            <v>0</v>
          </cell>
          <cell r="G847">
            <v>0</v>
          </cell>
          <cell r="H847">
            <v>0</v>
          </cell>
          <cell r="I847">
            <v>0.38158989429457829</v>
          </cell>
          <cell r="J847">
            <v>0</v>
          </cell>
          <cell r="K847">
            <v>0.38158989429457829</v>
          </cell>
          <cell r="L847">
            <v>0</v>
          </cell>
          <cell r="M847" t="str">
            <v xml:space="preserve"> </v>
          </cell>
        </row>
        <row r="848">
          <cell r="B848">
            <v>27</v>
          </cell>
          <cell r="C848" t="str">
            <v>Critical Illness - Guaranteed</v>
          </cell>
          <cell r="D848">
            <v>0</v>
          </cell>
          <cell r="E848">
            <v>0</v>
          </cell>
          <cell r="F848">
            <v>0</v>
          </cell>
          <cell r="G848">
            <v>0</v>
          </cell>
          <cell r="H848">
            <v>0</v>
          </cell>
          <cell r="I848">
            <v>0.38158989429457829</v>
          </cell>
          <cell r="J848">
            <v>0</v>
          </cell>
          <cell r="K848">
            <v>0.38158989429457829</v>
          </cell>
          <cell r="L848">
            <v>0</v>
          </cell>
          <cell r="M848" t="str">
            <v xml:space="preserve"> </v>
          </cell>
        </row>
        <row r="849">
          <cell r="B849">
            <v>28</v>
          </cell>
          <cell r="C849" t="str">
            <v>Sub-Total</v>
          </cell>
          <cell r="D849">
            <v>0</v>
          </cell>
          <cell r="E849">
            <v>0</v>
          </cell>
          <cell r="F849">
            <v>0</v>
          </cell>
          <cell r="G849">
            <v>0</v>
          </cell>
          <cell r="H849">
            <v>0</v>
          </cell>
          <cell r="I849">
            <v>0</v>
          </cell>
          <cell r="K849">
            <v>0</v>
          </cell>
          <cell r="L849">
            <v>0</v>
          </cell>
        </row>
        <row r="851">
          <cell r="D851" t="str">
            <v>(1)</v>
          </cell>
          <cell r="E851" t="str">
            <v>(2)</v>
          </cell>
          <cell r="F851" t="str">
            <v>(3)</v>
          </cell>
          <cell r="G851" t="str">
            <v>(4)</v>
          </cell>
          <cell r="H851" t="str">
            <v>(5)</v>
          </cell>
          <cell r="I851" t="str">
            <v>(6)</v>
          </cell>
          <cell r="J851" t="str">
            <v>(7)</v>
          </cell>
          <cell r="K851" t="str">
            <v>(8)</v>
          </cell>
          <cell r="L851" t="str">
            <v>(9)</v>
          </cell>
          <cell r="M851" t="str">
            <v>(10)</v>
          </cell>
        </row>
        <row r="853">
          <cell r="E853" t="str">
            <v>&lt;----------------- Net Premiums Written -----------------&gt;</v>
          </cell>
          <cell r="J853" t="str">
            <v>Adjust-</v>
          </cell>
          <cell r="K853" t="str">
            <v>Total</v>
          </cell>
          <cell r="L853" t="str">
            <v>Adjusted</v>
          </cell>
        </row>
        <row r="854">
          <cell r="C854" t="str">
            <v>Life Business (New business only)</v>
          </cell>
          <cell r="D854" t="str">
            <v>%</v>
          </cell>
          <cell r="E854" t="str">
            <v>Baseline</v>
          </cell>
          <cell r="F854" t="str">
            <v>Allocated Adjustment</v>
          </cell>
          <cell r="G854" t="str">
            <v>Manual Adjustment</v>
          </cell>
          <cell r="H854" t="str">
            <v>Total</v>
          </cell>
          <cell r="I854" t="str">
            <v>Capital Factor</v>
          </cell>
          <cell r="J854" t="str">
            <v>ment to Factor</v>
          </cell>
          <cell r="K854" t="str">
            <v>Capital Factor</v>
          </cell>
          <cell r="L854" t="str">
            <v>Required Capital</v>
          </cell>
          <cell r="M854" t="str">
            <v>Explanation of Adjustment</v>
          </cell>
        </row>
        <row r="855">
          <cell r="B855">
            <v>29</v>
          </cell>
          <cell r="C855" t="str">
            <v xml:space="preserve">Life - Investment Products (Unit Linked &amp; Partic) </v>
          </cell>
          <cell r="D855">
            <v>0</v>
          </cell>
          <cell r="E855">
            <v>0</v>
          </cell>
          <cell r="F855">
            <v>0</v>
          </cell>
          <cell r="G855">
            <v>0</v>
          </cell>
          <cell r="H855">
            <v>0</v>
          </cell>
          <cell r="I855">
            <v>0.02</v>
          </cell>
          <cell r="J855">
            <v>0</v>
          </cell>
          <cell r="K855">
            <v>0.02</v>
          </cell>
          <cell r="L855">
            <v>0</v>
          </cell>
          <cell r="M855" t="str">
            <v xml:space="preserve"> </v>
          </cell>
        </row>
        <row r="856">
          <cell r="B856">
            <v>30</v>
          </cell>
          <cell r="C856" t="str">
            <v xml:space="preserve">Life - Protection Products (Individ &amp; Group) </v>
          </cell>
          <cell r="D856">
            <v>0</v>
          </cell>
          <cell r="E856">
            <v>0</v>
          </cell>
          <cell r="F856">
            <v>0</v>
          </cell>
          <cell r="G856">
            <v>0</v>
          </cell>
          <cell r="H856">
            <v>0</v>
          </cell>
          <cell r="I856">
            <v>0.02</v>
          </cell>
          <cell r="J856">
            <v>0</v>
          </cell>
          <cell r="K856">
            <v>0.02</v>
          </cell>
          <cell r="L856">
            <v>0</v>
          </cell>
          <cell r="M856" t="str">
            <v xml:space="preserve"> </v>
          </cell>
        </row>
        <row r="857">
          <cell r="B857">
            <v>31</v>
          </cell>
          <cell r="C857" t="str">
            <v xml:space="preserve">Life Reinsurance </v>
          </cell>
          <cell r="D857">
            <v>0</v>
          </cell>
          <cell r="E857">
            <v>0</v>
          </cell>
          <cell r="F857">
            <v>0</v>
          </cell>
          <cell r="G857">
            <v>0</v>
          </cell>
          <cell r="H857">
            <v>0</v>
          </cell>
          <cell r="I857">
            <v>0.02</v>
          </cell>
          <cell r="J857">
            <v>0</v>
          </cell>
          <cell r="K857">
            <v>0.02</v>
          </cell>
          <cell r="L857">
            <v>0</v>
          </cell>
          <cell r="M857" t="str">
            <v xml:space="preserve"> </v>
          </cell>
        </row>
        <row r="858">
          <cell r="B858">
            <v>32</v>
          </cell>
          <cell r="C858" t="str">
            <v xml:space="preserve">Annuities - Immediate </v>
          </cell>
          <cell r="D858">
            <v>0</v>
          </cell>
          <cell r="E858">
            <v>0</v>
          </cell>
          <cell r="F858">
            <v>0</v>
          </cell>
          <cell r="G858">
            <v>0</v>
          </cell>
          <cell r="H858">
            <v>0</v>
          </cell>
          <cell r="I858">
            <v>0.02</v>
          </cell>
          <cell r="J858">
            <v>0</v>
          </cell>
          <cell r="K858">
            <v>0.02</v>
          </cell>
          <cell r="L858">
            <v>0</v>
          </cell>
          <cell r="M858" t="str">
            <v xml:space="preserve"> </v>
          </cell>
        </row>
        <row r="859">
          <cell r="B859">
            <v>33</v>
          </cell>
          <cell r="C859" t="str">
            <v xml:space="preserve">Annuities - Deferred </v>
          </cell>
          <cell r="D859">
            <v>0</v>
          </cell>
          <cell r="E859">
            <v>0</v>
          </cell>
          <cell r="F859">
            <v>0</v>
          </cell>
          <cell r="G859">
            <v>0</v>
          </cell>
          <cell r="H859">
            <v>0</v>
          </cell>
          <cell r="I859">
            <v>0.02</v>
          </cell>
          <cell r="J859">
            <v>0</v>
          </cell>
          <cell r="K859">
            <v>0.02</v>
          </cell>
          <cell r="L859">
            <v>0</v>
          </cell>
          <cell r="M859" t="str">
            <v xml:space="preserve"> </v>
          </cell>
        </row>
        <row r="860">
          <cell r="B860">
            <v>34</v>
          </cell>
          <cell r="C860" t="str">
            <v xml:space="preserve">Pension Plans </v>
          </cell>
          <cell r="D860">
            <v>0</v>
          </cell>
          <cell r="E860">
            <v>0</v>
          </cell>
          <cell r="F860">
            <v>0</v>
          </cell>
          <cell r="G860">
            <v>0</v>
          </cell>
          <cell r="H860">
            <v>0</v>
          </cell>
          <cell r="I860">
            <v>0.02</v>
          </cell>
          <cell r="J860">
            <v>0</v>
          </cell>
          <cell r="K860">
            <v>0.02</v>
          </cell>
          <cell r="L860">
            <v>0</v>
          </cell>
          <cell r="M860" t="str">
            <v xml:space="preserve"> </v>
          </cell>
        </row>
        <row r="861">
          <cell r="B861">
            <v>35</v>
          </cell>
          <cell r="C861" t="str">
            <v xml:space="preserve">DHI </v>
          </cell>
          <cell r="D861">
            <v>0</v>
          </cell>
          <cell r="E861">
            <v>0</v>
          </cell>
          <cell r="F861">
            <v>0</v>
          </cell>
          <cell r="G861">
            <v>0</v>
          </cell>
          <cell r="H861">
            <v>0</v>
          </cell>
          <cell r="I861">
            <v>0.02</v>
          </cell>
          <cell r="J861">
            <v>0</v>
          </cell>
          <cell r="K861">
            <v>0.02</v>
          </cell>
          <cell r="L861">
            <v>0</v>
          </cell>
          <cell r="M861" t="str">
            <v xml:space="preserve"> </v>
          </cell>
        </row>
        <row r="862">
          <cell r="B862">
            <v>36</v>
          </cell>
          <cell r="C862" t="str">
            <v xml:space="preserve">German HealthCare </v>
          </cell>
          <cell r="D862">
            <v>0</v>
          </cell>
          <cell r="E862">
            <v>0</v>
          </cell>
          <cell r="F862">
            <v>0</v>
          </cell>
          <cell r="G862">
            <v>0</v>
          </cell>
          <cell r="H862">
            <v>0</v>
          </cell>
          <cell r="I862">
            <v>0.02</v>
          </cell>
          <cell r="J862">
            <v>0</v>
          </cell>
          <cell r="K862">
            <v>0.02</v>
          </cell>
          <cell r="L862">
            <v>0</v>
          </cell>
          <cell r="M862" t="str">
            <v xml:space="preserve"> </v>
          </cell>
        </row>
        <row r="863">
          <cell r="B863">
            <v>37</v>
          </cell>
          <cell r="C863" t="str">
            <v xml:space="preserve">Other Life or Annuity </v>
          </cell>
          <cell r="D863">
            <v>0</v>
          </cell>
          <cell r="E863">
            <v>0</v>
          </cell>
          <cell r="F863">
            <v>0</v>
          </cell>
          <cell r="G863">
            <v>0</v>
          </cell>
          <cell r="H863">
            <v>0</v>
          </cell>
          <cell r="I863">
            <v>0.02</v>
          </cell>
          <cell r="J863">
            <v>0</v>
          </cell>
          <cell r="K863">
            <v>0.02</v>
          </cell>
          <cell r="L863">
            <v>0</v>
          </cell>
          <cell r="M863" t="str">
            <v xml:space="preserve"> </v>
          </cell>
        </row>
        <row r="864">
          <cell r="B864">
            <v>38</v>
          </cell>
          <cell r="C864" t="str">
            <v xml:space="preserve">Other Life or Annuity </v>
          </cell>
          <cell r="D864">
            <v>0</v>
          </cell>
          <cell r="E864">
            <v>0</v>
          </cell>
          <cell r="F864">
            <v>0</v>
          </cell>
          <cell r="G864">
            <v>0</v>
          </cell>
          <cell r="H864">
            <v>0</v>
          </cell>
          <cell r="I864">
            <v>0.02</v>
          </cell>
          <cell r="J864">
            <v>0</v>
          </cell>
          <cell r="K864">
            <v>0.02</v>
          </cell>
          <cell r="L864">
            <v>0</v>
          </cell>
          <cell r="M864" t="str">
            <v xml:space="preserve"> </v>
          </cell>
        </row>
        <row r="865">
          <cell r="B865">
            <v>39</v>
          </cell>
          <cell r="C865" t="str">
            <v>Sub-Total</v>
          </cell>
          <cell r="D865">
            <v>0</v>
          </cell>
          <cell r="E865">
            <v>0</v>
          </cell>
          <cell r="F865">
            <v>0</v>
          </cell>
          <cell r="G865">
            <v>0</v>
          </cell>
          <cell r="H865">
            <v>0</v>
          </cell>
          <cell r="I865">
            <v>0</v>
          </cell>
          <cell r="K865">
            <v>0</v>
          </cell>
          <cell r="L865">
            <v>0</v>
          </cell>
        </row>
        <row r="867">
          <cell r="B867">
            <v>40</v>
          </cell>
          <cell r="C867" t="str">
            <v>Totals</v>
          </cell>
          <cell r="D867">
            <v>0</v>
          </cell>
          <cell r="E867">
            <v>0</v>
          </cell>
          <cell r="F867">
            <v>0</v>
          </cell>
          <cell r="G867">
            <v>0</v>
          </cell>
          <cell r="H867">
            <v>0</v>
          </cell>
          <cell r="I867">
            <v>0</v>
          </cell>
          <cell r="K867">
            <v>0</v>
          </cell>
          <cell r="L867">
            <v>0</v>
          </cell>
        </row>
        <row r="869">
          <cell r="B869">
            <v>41</v>
          </cell>
          <cell r="G869" t="str">
            <v>Growth Factor (for Non Life Only)</v>
          </cell>
          <cell r="I869" t="str">
            <v xml:space="preserve"> </v>
          </cell>
          <cell r="L869">
            <v>1.5</v>
          </cell>
          <cell r="M869" t="str">
            <v xml:space="preserve"> </v>
          </cell>
        </row>
        <row r="870">
          <cell r="B870">
            <v>42</v>
          </cell>
          <cell r="G870" t="str">
            <v>By Line Diversification Factor</v>
          </cell>
          <cell r="L870">
            <v>1</v>
          </cell>
        </row>
        <row r="871">
          <cell r="G871" t="str">
            <v>By Country Diversification Factor</v>
          </cell>
          <cell r="L871">
            <v>1</v>
          </cell>
        </row>
        <row r="872">
          <cell r="B872">
            <v>43</v>
          </cell>
          <cell r="G872" t="str">
            <v>Adjusted Premium Capital</v>
          </cell>
          <cell r="L872">
            <v>0</v>
          </cell>
        </row>
        <row r="873">
          <cell r="B873">
            <v>44</v>
          </cell>
          <cell r="G873" t="str">
            <v>Analyst's Adjustment ( NON-Life Business)</v>
          </cell>
          <cell r="L873">
            <v>0</v>
          </cell>
          <cell r="M873" t="str">
            <v xml:space="preserve"> </v>
          </cell>
        </row>
        <row r="874">
          <cell r="B874">
            <v>45</v>
          </cell>
          <cell r="G874" t="str">
            <v>Analyst's Adjustment ( LIFE Business)</v>
          </cell>
          <cell r="L874">
            <v>0</v>
          </cell>
          <cell r="M874" t="str">
            <v xml:space="preserve"> </v>
          </cell>
        </row>
        <row r="875">
          <cell r="B875">
            <v>46</v>
          </cell>
          <cell r="G875" t="str">
            <v>Net Required Capital for Premium Risk (B6)</v>
          </cell>
          <cell r="L875">
            <v>0</v>
          </cell>
        </row>
      </sheetData>
      <sheetData sheetId="8">
        <row r="2">
          <cell r="C2" t="str">
            <v>Company Name:</v>
          </cell>
          <cell r="D2" t="str">
            <v>XYZ Sample</v>
          </cell>
          <cell r="G2" t="str">
            <v>Currency:</v>
          </cell>
          <cell r="I2" t="str">
            <v>Euros</v>
          </cell>
          <cell r="K2" t="str">
            <v>Page 8</v>
          </cell>
          <cell r="S2" t="str">
            <v>Company Name:</v>
          </cell>
          <cell r="T2" t="str">
            <v>XYZ Sample</v>
          </cell>
          <cell r="Z2" t="str">
            <v>Currency:</v>
          </cell>
          <cell r="AA2" t="str">
            <v>Euros</v>
          </cell>
        </row>
        <row r="3">
          <cell r="C3" t="str">
            <v>AMB Number:</v>
          </cell>
          <cell r="D3" t="str">
            <v>99999</v>
          </cell>
          <cell r="G3" t="str">
            <v>Denomination:</v>
          </cell>
          <cell r="I3" t="str">
            <v>(000)s</v>
          </cell>
          <cell r="S3" t="str">
            <v>AMB Number:</v>
          </cell>
          <cell r="T3" t="str">
            <v>99999</v>
          </cell>
          <cell r="Z3" t="str">
            <v>Denomination:</v>
          </cell>
          <cell r="AA3" t="str">
            <v>(000)s</v>
          </cell>
          <cell r="AI3" t="str">
            <v>Summary Exhibit 8</v>
          </cell>
        </row>
        <row r="4">
          <cell r="C4" t="str">
            <v>Analyst:</v>
          </cell>
          <cell r="D4" t="str">
            <v xml:space="preserve"> </v>
          </cell>
          <cell r="S4" t="str">
            <v>Analyst:</v>
          </cell>
          <cell r="T4" t="str">
            <v xml:space="preserve"> </v>
          </cell>
        </row>
        <row r="5">
          <cell r="G5" t="str">
            <v>BUSINESS RISK</v>
          </cell>
          <cell r="Z5" t="str">
            <v>BUSINESS RISK</v>
          </cell>
        </row>
        <row r="7">
          <cell r="F7">
            <v>39813</v>
          </cell>
          <cell r="T7">
            <v>39813</v>
          </cell>
          <cell r="U7">
            <v>40178</v>
          </cell>
          <cell r="V7">
            <v>40543</v>
          </cell>
          <cell r="W7">
            <v>40908</v>
          </cell>
          <cell r="X7">
            <v>41274</v>
          </cell>
          <cell r="Z7">
            <v>39813</v>
          </cell>
          <cell r="AA7">
            <v>40178</v>
          </cell>
          <cell r="AB7">
            <v>40543</v>
          </cell>
          <cell r="AC7">
            <v>40908</v>
          </cell>
          <cell r="AD7">
            <v>41274</v>
          </cell>
          <cell r="AF7">
            <v>39813</v>
          </cell>
          <cell r="AG7">
            <v>40178</v>
          </cell>
          <cell r="AH7">
            <v>40543</v>
          </cell>
          <cell r="AI7">
            <v>40908</v>
          </cell>
          <cell r="AJ7">
            <v>41274</v>
          </cell>
        </row>
        <row r="8">
          <cell r="C8" t="str">
            <v>Off-Balance Sheet Items</v>
          </cell>
          <cell r="D8" t="str">
            <v>Baseline</v>
          </cell>
          <cell r="E8" t="str">
            <v>Adjustment</v>
          </cell>
          <cell r="F8" t="str">
            <v>Total</v>
          </cell>
          <cell r="G8" t="str">
            <v>Baseline Asset Risk Factor (%)</v>
          </cell>
          <cell r="H8" t="str">
            <v>Adjustment to Asset Risk Factor</v>
          </cell>
          <cell r="I8" t="str">
            <v>Total Asset Risk Factor (%)</v>
          </cell>
          <cell r="J8" t="str">
            <v>Adjusted Required Capital</v>
          </cell>
          <cell r="K8" t="str">
            <v>Explanation of Adjustment</v>
          </cell>
          <cell r="S8" t="str">
            <v>Off-Balance Sheet Items</v>
          </cell>
          <cell r="T8" t="str">
            <v>Total Amount</v>
          </cell>
          <cell r="U8" t="str">
            <v>Total Amount</v>
          </cell>
          <cell r="V8" t="str">
            <v>Total Amount</v>
          </cell>
          <cell r="W8" t="str">
            <v>Total Amount</v>
          </cell>
          <cell r="X8" t="str">
            <v>Total Amount</v>
          </cell>
          <cell r="Z8" t="str">
            <v>Selected Risk Factor</v>
          </cell>
          <cell r="AA8" t="str">
            <v>Selected Risk Factor</v>
          </cell>
          <cell r="AB8" t="str">
            <v>Selected Risk Factor</v>
          </cell>
          <cell r="AC8" t="str">
            <v>Selected Risk Factor</v>
          </cell>
          <cell r="AD8" t="str">
            <v>Selected Risk Factor</v>
          </cell>
          <cell r="AF8" t="str">
            <v>Adjusted Required Capital</v>
          </cell>
          <cell r="AG8" t="str">
            <v>Adjusted Required Capital</v>
          </cell>
          <cell r="AH8" t="str">
            <v>Adjusted Required Capital</v>
          </cell>
          <cell r="AI8" t="str">
            <v>Adjusted Required Capital</v>
          </cell>
          <cell r="AJ8" t="str">
            <v>Adjusted Required Capital</v>
          </cell>
        </row>
        <row r="10">
          <cell r="B10">
            <v>1</v>
          </cell>
          <cell r="C10" t="str">
            <v>Non-controlled Assets  (A)</v>
          </cell>
          <cell r="D10">
            <v>0</v>
          </cell>
          <cell r="E10">
            <v>0</v>
          </cell>
          <cell r="F10">
            <v>0</v>
          </cell>
          <cell r="G10">
            <v>1</v>
          </cell>
          <cell r="H10">
            <v>0</v>
          </cell>
          <cell r="I10">
            <v>1</v>
          </cell>
          <cell r="J10">
            <v>0</v>
          </cell>
          <cell r="R10">
            <v>1</v>
          </cell>
          <cell r="S10" t="str">
            <v>Non-controlled Assets  (A)</v>
          </cell>
          <cell r="T10">
            <v>0</v>
          </cell>
          <cell r="U10">
            <v>0</v>
          </cell>
          <cell r="V10">
            <v>0</v>
          </cell>
          <cell r="W10">
            <v>0</v>
          </cell>
          <cell r="X10">
            <v>0</v>
          </cell>
          <cell r="Z10">
            <v>1</v>
          </cell>
          <cell r="AA10">
            <v>1</v>
          </cell>
          <cell r="AB10">
            <v>1</v>
          </cell>
          <cell r="AC10">
            <v>1</v>
          </cell>
          <cell r="AD10">
            <v>1</v>
          </cell>
          <cell r="AF10">
            <v>0</v>
          </cell>
          <cell r="AG10">
            <v>0</v>
          </cell>
          <cell r="AH10">
            <v>0</v>
          </cell>
          <cell r="AI10">
            <v>0</v>
          </cell>
          <cell r="AJ10">
            <v>0</v>
          </cell>
        </row>
        <row r="11">
          <cell r="B11">
            <v>2</v>
          </cell>
          <cell r="C11" t="str">
            <v>Guarantees For Affiliates</v>
          </cell>
          <cell r="D11">
            <v>0</v>
          </cell>
          <cell r="E11">
            <v>0</v>
          </cell>
          <cell r="F11">
            <v>0</v>
          </cell>
          <cell r="G11">
            <v>1</v>
          </cell>
          <cell r="H11">
            <v>0</v>
          </cell>
          <cell r="I11">
            <v>1</v>
          </cell>
          <cell r="J11">
            <v>0</v>
          </cell>
          <cell r="R11">
            <v>2</v>
          </cell>
          <cell r="S11" t="str">
            <v>Guarantees For Affiliates</v>
          </cell>
          <cell r="T11">
            <v>0</v>
          </cell>
          <cell r="U11">
            <v>0</v>
          </cell>
          <cell r="V11">
            <v>0</v>
          </cell>
          <cell r="W11">
            <v>0</v>
          </cell>
          <cell r="X11">
            <v>0</v>
          </cell>
          <cell r="Z11">
            <v>1</v>
          </cell>
          <cell r="AA11">
            <v>1</v>
          </cell>
          <cell r="AB11">
            <v>1</v>
          </cell>
          <cell r="AC11">
            <v>1</v>
          </cell>
          <cell r="AD11">
            <v>1</v>
          </cell>
          <cell r="AF11">
            <v>0</v>
          </cell>
          <cell r="AG11">
            <v>0</v>
          </cell>
          <cell r="AH11">
            <v>0</v>
          </cell>
          <cell r="AI11">
            <v>0</v>
          </cell>
          <cell r="AJ11">
            <v>0</v>
          </cell>
        </row>
        <row r="12">
          <cell r="B12">
            <v>3</v>
          </cell>
          <cell r="C12" t="str">
            <v>Contingent Liabilities (B)</v>
          </cell>
          <cell r="D12">
            <v>0</v>
          </cell>
          <cell r="E12">
            <v>0</v>
          </cell>
          <cell r="F12">
            <v>0</v>
          </cell>
          <cell r="G12">
            <v>1</v>
          </cell>
          <cell r="H12">
            <v>0</v>
          </cell>
          <cell r="I12">
            <v>1</v>
          </cell>
          <cell r="J12">
            <v>0</v>
          </cell>
          <cell r="R12">
            <v>3</v>
          </cell>
          <cell r="S12" t="str">
            <v>Contingent Liabilities (B)</v>
          </cell>
          <cell r="T12">
            <v>0</v>
          </cell>
          <cell r="U12">
            <v>0</v>
          </cell>
          <cell r="V12">
            <v>0</v>
          </cell>
          <cell r="W12">
            <v>0</v>
          </cell>
          <cell r="X12">
            <v>0</v>
          </cell>
          <cell r="Z12">
            <v>1</v>
          </cell>
          <cell r="AA12">
            <v>1</v>
          </cell>
          <cell r="AB12">
            <v>1</v>
          </cell>
          <cell r="AC12">
            <v>1</v>
          </cell>
          <cell r="AD12">
            <v>1</v>
          </cell>
          <cell r="AF12">
            <v>0</v>
          </cell>
          <cell r="AG12">
            <v>0</v>
          </cell>
          <cell r="AH12">
            <v>0</v>
          </cell>
          <cell r="AI12">
            <v>0</v>
          </cell>
          <cell r="AJ12">
            <v>0</v>
          </cell>
        </row>
        <row r="13">
          <cell r="B13">
            <v>4</v>
          </cell>
          <cell r="C13" t="str">
            <v>Bank Liabilities (C)</v>
          </cell>
          <cell r="D13">
            <v>0</v>
          </cell>
          <cell r="E13">
            <v>0</v>
          </cell>
          <cell r="F13">
            <v>0</v>
          </cell>
          <cell r="G13">
            <v>1</v>
          </cell>
          <cell r="H13">
            <v>0</v>
          </cell>
          <cell r="I13">
            <v>1</v>
          </cell>
          <cell r="J13">
            <v>0</v>
          </cell>
          <cell r="R13">
            <v>4</v>
          </cell>
          <cell r="S13" t="str">
            <v>Bank Liabilities (C)</v>
          </cell>
          <cell r="T13">
            <v>0</v>
          </cell>
          <cell r="U13">
            <v>0</v>
          </cell>
          <cell r="V13">
            <v>0</v>
          </cell>
          <cell r="W13">
            <v>0</v>
          </cell>
          <cell r="X13">
            <v>0</v>
          </cell>
          <cell r="Z13">
            <v>1</v>
          </cell>
          <cell r="AA13">
            <v>1</v>
          </cell>
          <cell r="AB13">
            <v>1</v>
          </cell>
          <cell r="AC13">
            <v>1</v>
          </cell>
          <cell r="AD13">
            <v>1</v>
          </cell>
          <cell r="AF13">
            <v>0</v>
          </cell>
          <cell r="AG13">
            <v>0</v>
          </cell>
          <cell r="AH13">
            <v>0</v>
          </cell>
          <cell r="AI13">
            <v>0</v>
          </cell>
          <cell r="AJ13">
            <v>0</v>
          </cell>
        </row>
        <row r="14">
          <cell r="B14">
            <v>5</v>
          </cell>
          <cell r="C14" t="str">
            <v>Collateralized Assets</v>
          </cell>
          <cell r="D14">
            <v>0</v>
          </cell>
          <cell r="E14">
            <v>0</v>
          </cell>
          <cell r="F14">
            <v>0</v>
          </cell>
          <cell r="G14">
            <v>1</v>
          </cell>
          <cell r="H14">
            <v>0</v>
          </cell>
          <cell r="I14">
            <v>1</v>
          </cell>
          <cell r="J14">
            <v>0</v>
          </cell>
          <cell r="R14">
            <v>5</v>
          </cell>
          <cell r="S14" t="str">
            <v>Collateralized Assets</v>
          </cell>
          <cell r="T14">
            <v>0</v>
          </cell>
          <cell r="U14">
            <v>0</v>
          </cell>
          <cell r="V14">
            <v>0</v>
          </cell>
          <cell r="W14">
            <v>0</v>
          </cell>
          <cell r="X14">
            <v>0</v>
          </cell>
          <cell r="Z14">
            <v>1</v>
          </cell>
          <cell r="AA14">
            <v>1</v>
          </cell>
          <cell r="AB14">
            <v>1</v>
          </cell>
          <cell r="AC14">
            <v>1</v>
          </cell>
          <cell r="AD14">
            <v>1</v>
          </cell>
          <cell r="AF14">
            <v>0</v>
          </cell>
          <cell r="AG14">
            <v>0</v>
          </cell>
          <cell r="AH14">
            <v>0</v>
          </cell>
          <cell r="AI14">
            <v>0</v>
          </cell>
          <cell r="AJ14">
            <v>0</v>
          </cell>
        </row>
        <row r="15">
          <cell r="B15">
            <v>6</v>
          </cell>
          <cell r="C15" t="str">
            <v>Letters of Credit</v>
          </cell>
          <cell r="D15">
            <v>0</v>
          </cell>
          <cell r="E15">
            <v>0</v>
          </cell>
          <cell r="F15">
            <v>0</v>
          </cell>
          <cell r="G15">
            <v>1</v>
          </cell>
          <cell r="H15">
            <v>0</v>
          </cell>
          <cell r="I15">
            <v>1</v>
          </cell>
          <cell r="J15">
            <v>0</v>
          </cell>
          <cell r="R15">
            <v>6</v>
          </cell>
          <cell r="S15" t="str">
            <v>Letters of Credit</v>
          </cell>
          <cell r="T15">
            <v>0</v>
          </cell>
          <cell r="U15">
            <v>0</v>
          </cell>
          <cell r="V15">
            <v>0</v>
          </cell>
          <cell r="W15">
            <v>0</v>
          </cell>
          <cell r="X15">
            <v>0</v>
          </cell>
          <cell r="Z15">
            <v>1</v>
          </cell>
          <cell r="AA15">
            <v>1</v>
          </cell>
          <cell r="AB15">
            <v>1</v>
          </cell>
          <cell r="AC15">
            <v>1</v>
          </cell>
          <cell r="AD15">
            <v>1</v>
          </cell>
          <cell r="AF15">
            <v>0</v>
          </cell>
          <cell r="AG15">
            <v>0</v>
          </cell>
          <cell r="AH15">
            <v>0</v>
          </cell>
          <cell r="AI15">
            <v>0</v>
          </cell>
          <cell r="AJ15">
            <v>0</v>
          </cell>
        </row>
        <row r="16">
          <cell r="B16">
            <v>7</v>
          </cell>
          <cell r="C16" t="str">
            <v>Long-Term Leases (D)</v>
          </cell>
          <cell r="D16">
            <v>0</v>
          </cell>
          <cell r="E16">
            <v>0</v>
          </cell>
          <cell r="F16">
            <v>0</v>
          </cell>
          <cell r="G16">
            <v>1</v>
          </cell>
          <cell r="H16">
            <v>0</v>
          </cell>
          <cell r="I16">
            <v>1</v>
          </cell>
          <cell r="J16">
            <v>0</v>
          </cell>
          <cell r="R16">
            <v>7</v>
          </cell>
          <cell r="S16" t="str">
            <v>Long-Term Leases (D)</v>
          </cell>
          <cell r="T16">
            <v>0</v>
          </cell>
          <cell r="U16">
            <v>0</v>
          </cell>
          <cell r="V16">
            <v>0</v>
          </cell>
          <cell r="W16">
            <v>0</v>
          </cell>
          <cell r="X16">
            <v>0</v>
          </cell>
          <cell r="Z16">
            <v>1</v>
          </cell>
          <cell r="AA16">
            <v>1</v>
          </cell>
          <cell r="AB16">
            <v>1</v>
          </cell>
          <cell r="AC16">
            <v>1</v>
          </cell>
          <cell r="AD16">
            <v>1</v>
          </cell>
          <cell r="AF16">
            <v>0</v>
          </cell>
          <cell r="AG16">
            <v>0</v>
          </cell>
          <cell r="AH16">
            <v>0</v>
          </cell>
          <cell r="AI16">
            <v>0</v>
          </cell>
          <cell r="AJ16">
            <v>0</v>
          </cell>
        </row>
        <row r="17">
          <cell r="B17">
            <v>8</v>
          </cell>
          <cell r="C17" t="str">
            <v>Derivative Exposure (E)</v>
          </cell>
          <cell r="D17">
            <v>0</v>
          </cell>
          <cell r="E17">
            <v>0</v>
          </cell>
          <cell r="F17">
            <v>0</v>
          </cell>
          <cell r="G17">
            <v>1</v>
          </cell>
          <cell r="H17">
            <v>0</v>
          </cell>
          <cell r="I17">
            <v>1</v>
          </cell>
          <cell r="J17">
            <v>0</v>
          </cell>
          <cell r="R17">
            <v>8</v>
          </cell>
          <cell r="S17" t="str">
            <v>Derivative Exposure (E)</v>
          </cell>
          <cell r="T17">
            <v>0</v>
          </cell>
          <cell r="U17">
            <v>0</v>
          </cell>
          <cell r="V17">
            <v>0</v>
          </cell>
          <cell r="W17">
            <v>0</v>
          </cell>
          <cell r="X17">
            <v>0</v>
          </cell>
          <cell r="Z17">
            <v>1</v>
          </cell>
          <cell r="AA17">
            <v>1</v>
          </cell>
          <cell r="AB17">
            <v>1</v>
          </cell>
          <cell r="AC17">
            <v>1</v>
          </cell>
          <cell r="AD17">
            <v>1</v>
          </cell>
          <cell r="AF17">
            <v>0</v>
          </cell>
          <cell r="AG17">
            <v>0</v>
          </cell>
          <cell r="AH17">
            <v>0</v>
          </cell>
          <cell r="AI17">
            <v>0</v>
          </cell>
          <cell r="AJ17">
            <v>0</v>
          </cell>
        </row>
        <row r="18">
          <cell r="B18">
            <v>9</v>
          </cell>
          <cell r="C18" t="str">
            <v>Separate Account Reserves</v>
          </cell>
          <cell r="D18">
            <v>0</v>
          </cell>
          <cell r="E18">
            <v>0</v>
          </cell>
          <cell r="F18">
            <v>0</v>
          </cell>
          <cell r="G18">
            <v>0.01</v>
          </cell>
          <cell r="H18">
            <v>0</v>
          </cell>
          <cell r="I18">
            <v>0.01</v>
          </cell>
          <cell r="J18">
            <v>0</v>
          </cell>
          <cell r="R18">
            <v>9</v>
          </cell>
          <cell r="S18" t="str">
            <v>Separate Account Reserves</v>
          </cell>
          <cell r="T18">
            <v>0</v>
          </cell>
          <cell r="U18">
            <v>0</v>
          </cell>
          <cell r="V18">
            <v>0</v>
          </cell>
          <cell r="W18">
            <v>0</v>
          </cell>
          <cell r="X18">
            <v>0</v>
          </cell>
          <cell r="Z18">
            <v>0.01</v>
          </cell>
          <cell r="AA18">
            <v>0.01</v>
          </cell>
          <cell r="AB18">
            <v>0.01</v>
          </cell>
          <cell r="AC18">
            <v>0.01</v>
          </cell>
          <cell r="AD18">
            <v>0.01</v>
          </cell>
          <cell r="AF18">
            <v>0</v>
          </cell>
          <cell r="AG18">
            <v>0</v>
          </cell>
          <cell r="AH18">
            <v>0</v>
          </cell>
          <cell r="AI18">
            <v>0</v>
          </cell>
          <cell r="AJ18">
            <v>0</v>
          </cell>
        </row>
        <row r="19">
          <cell r="B19">
            <v>10</v>
          </cell>
          <cell r="C19" t="str">
            <v>Other</v>
          </cell>
          <cell r="D19">
            <v>0</v>
          </cell>
          <cell r="E19">
            <v>0</v>
          </cell>
          <cell r="F19">
            <v>0</v>
          </cell>
          <cell r="G19">
            <v>1</v>
          </cell>
          <cell r="H19">
            <v>0</v>
          </cell>
          <cell r="I19">
            <v>1</v>
          </cell>
          <cell r="J19">
            <v>0</v>
          </cell>
          <cell r="R19">
            <v>10</v>
          </cell>
          <cell r="S19" t="str">
            <v>Other</v>
          </cell>
          <cell r="T19">
            <v>0</v>
          </cell>
          <cell r="U19">
            <v>0</v>
          </cell>
          <cell r="V19">
            <v>0</v>
          </cell>
          <cell r="W19">
            <v>0</v>
          </cell>
          <cell r="X19">
            <v>0</v>
          </cell>
          <cell r="Z19">
            <v>1</v>
          </cell>
          <cell r="AA19">
            <v>1</v>
          </cell>
          <cell r="AB19">
            <v>1</v>
          </cell>
          <cell r="AC19">
            <v>1</v>
          </cell>
          <cell r="AD19">
            <v>1</v>
          </cell>
          <cell r="AF19">
            <v>0</v>
          </cell>
          <cell r="AG19">
            <v>0</v>
          </cell>
          <cell r="AH19">
            <v>0</v>
          </cell>
          <cell r="AI19">
            <v>0</v>
          </cell>
          <cell r="AJ19">
            <v>0</v>
          </cell>
        </row>
        <row r="20">
          <cell r="B20">
            <v>11</v>
          </cell>
          <cell r="C20" t="str">
            <v>Other</v>
          </cell>
          <cell r="D20">
            <v>0</v>
          </cell>
          <cell r="E20">
            <v>0</v>
          </cell>
          <cell r="F20">
            <v>0</v>
          </cell>
          <cell r="G20">
            <v>1</v>
          </cell>
          <cell r="H20">
            <v>0</v>
          </cell>
          <cell r="I20">
            <v>1</v>
          </cell>
          <cell r="J20">
            <v>0</v>
          </cell>
          <cell r="R20">
            <v>11</v>
          </cell>
          <cell r="S20" t="str">
            <v>Other</v>
          </cell>
          <cell r="T20">
            <v>0</v>
          </cell>
          <cell r="U20">
            <v>0</v>
          </cell>
          <cell r="V20">
            <v>0</v>
          </cell>
          <cell r="W20">
            <v>0</v>
          </cell>
          <cell r="X20">
            <v>0</v>
          </cell>
          <cell r="Z20">
            <v>1</v>
          </cell>
          <cell r="AA20">
            <v>1</v>
          </cell>
          <cell r="AB20">
            <v>1</v>
          </cell>
          <cell r="AC20">
            <v>1</v>
          </cell>
          <cell r="AD20">
            <v>1</v>
          </cell>
          <cell r="AF20">
            <v>0</v>
          </cell>
          <cell r="AG20">
            <v>0</v>
          </cell>
          <cell r="AH20">
            <v>0</v>
          </cell>
          <cell r="AI20">
            <v>0</v>
          </cell>
          <cell r="AJ20">
            <v>0</v>
          </cell>
        </row>
        <row r="22">
          <cell r="B22">
            <v>12</v>
          </cell>
          <cell r="C22" t="str">
            <v>Totals</v>
          </cell>
          <cell r="D22">
            <v>0</v>
          </cell>
          <cell r="E22">
            <v>0</v>
          </cell>
          <cell r="F22">
            <v>0</v>
          </cell>
          <cell r="G22">
            <v>0</v>
          </cell>
          <cell r="I22">
            <v>0</v>
          </cell>
          <cell r="J22">
            <v>0</v>
          </cell>
          <cell r="K22" t="str">
            <v xml:space="preserve"> =(B7)</v>
          </cell>
          <cell r="R22">
            <v>12</v>
          </cell>
          <cell r="S22" t="str">
            <v>Totals</v>
          </cell>
          <cell r="T22">
            <v>0</v>
          </cell>
          <cell r="U22">
            <v>0</v>
          </cell>
          <cell r="V22">
            <v>0</v>
          </cell>
          <cell r="W22">
            <v>0</v>
          </cell>
          <cell r="X22">
            <v>0</v>
          </cell>
          <cell r="Z22">
            <v>0</v>
          </cell>
          <cell r="AA22">
            <v>0</v>
          </cell>
          <cell r="AB22">
            <v>0</v>
          </cell>
          <cell r="AC22">
            <v>0</v>
          </cell>
          <cell r="AD22">
            <v>0</v>
          </cell>
          <cell r="AF22">
            <v>0</v>
          </cell>
          <cell r="AG22">
            <v>0</v>
          </cell>
          <cell r="AH22">
            <v>0</v>
          </cell>
          <cell r="AI22">
            <v>0</v>
          </cell>
          <cell r="AJ22">
            <v>0</v>
          </cell>
        </row>
        <row r="26">
          <cell r="C26" t="str">
            <v>Notes:</v>
          </cell>
          <cell r="S26" t="str">
            <v>Notes:</v>
          </cell>
        </row>
        <row r="27">
          <cell r="C27" t="str">
            <v>(A) - Amount of assets not exclusively under the control of the company, including assets that have been</v>
          </cell>
          <cell r="S27" t="str">
            <v>(A) - Amount of assets not exclusively under the control of the company, including assets that have been</v>
          </cell>
        </row>
        <row r="28">
          <cell r="C28" t="str">
            <v xml:space="preserve">        sold or transferred subject to put-option contract currently in force.</v>
          </cell>
          <cell r="S28" t="str">
            <v xml:space="preserve">        sold or transferred subject to put-option contract currently in force.</v>
          </cell>
        </row>
        <row r="29">
          <cell r="C29" t="str">
            <v>(B) - Thoroughly define contingencies included in the disclosed value ----&gt;</v>
          </cell>
          <cell r="S29" t="str">
            <v>(B) - Thoroughly define contingencies included in the disclosed value.</v>
          </cell>
          <cell r="W29">
            <v>0</v>
          </cell>
        </row>
        <row r="30">
          <cell r="C30" t="str">
            <v>(C) - Banking liabilities held within consolidated operations</v>
          </cell>
          <cell r="S30" t="str">
            <v>(C) - Banking liabiliites held within consolidated operations</v>
          </cell>
        </row>
        <row r="31">
          <cell r="C31" t="str">
            <v>(D) - Exposure is the total future minimum lease obligations through year 3 and beyond</v>
          </cell>
          <cell r="S31" t="str">
            <v>(D) - Exposure is the total future minimum lease obligations through year 3 and beyond</v>
          </cell>
        </row>
        <row r="32">
          <cell r="C32" t="str">
            <v>(E) - Exposure is the negative mark to market amount for derivative contracts outstanding at the year-end.  If the exposure is posItive</v>
          </cell>
          <cell r="S32" t="str">
            <v>(E) - Exposure is the negative mark to market amount for derivative cotracts outstanding at the year-end.  If the exposure is posItive</v>
          </cell>
        </row>
        <row r="33">
          <cell r="C33" t="str">
            <v xml:space="preserve">        there is still counter-party risk that should start with a 1% charge and  be varied from there depending upon number, type and size of contracts.</v>
          </cell>
          <cell r="S33" t="str">
            <v xml:space="preserve">        there is still counter-party risk that should start with a 1% charge and  be varied from there depending upon number, type and size of contracts.</v>
          </cell>
        </row>
        <row r="37">
          <cell r="C37" t="str">
            <v>Company Name:</v>
          </cell>
          <cell r="D37" t="str">
            <v>XYZ Sample</v>
          </cell>
          <cell r="G37" t="str">
            <v>Currency:</v>
          </cell>
          <cell r="I37" t="str">
            <v>Euros</v>
          </cell>
          <cell r="K37" t="str">
            <v>Page 16</v>
          </cell>
        </row>
        <row r="38">
          <cell r="C38" t="str">
            <v>AMB Number:</v>
          </cell>
          <cell r="D38" t="str">
            <v>99999</v>
          </cell>
          <cell r="G38" t="str">
            <v>Denomination:</v>
          </cell>
          <cell r="I38" t="str">
            <v>(000)s</v>
          </cell>
        </row>
        <row r="39">
          <cell r="C39" t="str">
            <v>Analyst:</v>
          </cell>
          <cell r="D39" t="str">
            <v xml:space="preserve"> </v>
          </cell>
        </row>
        <row r="40">
          <cell r="G40" t="str">
            <v>BUSINESS RISK</v>
          </cell>
        </row>
        <row r="42">
          <cell r="F42">
            <v>40178</v>
          </cell>
        </row>
        <row r="43">
          <cell r="C43" t="str">
            <v>Off-Balance Sheet Items</v>
          </cell>
          <cell r="D43" t="str">
            <v>Baseline</v>
          </cell>
          <cell r="E43" t="str">
            <v>Adjustment</v>
          </cell>
          <cell r="F43" t="str">
            <v>Total</v>
          </cell>
          <cell r="G43" t="str">
            <v>Baseline Asset Risk Factor (%)</v>
          </cell>
          <cell r="H43" t="str">
            <v>Adjustment to Asset Risk Factor</v>
          </cell>
          <cell r="I43" t="str">
            <v>Total Asset Risk Factor (%)</v>
          </cell>
          <cell r="J43" t="str">
            <v>Adjusted Required Capital</v>
          </cell>
          <cell r="K43" t="str">
            <v>Explanation of Adjustment</v>
          </cell>
        </row>
        <row r="45">
          <cell r="B45">
            <v>1</v>
          </cell>
          <cell r="C45" t="str">
            <v>Non-controlled Assets  (A)</v>
          </cell>
          <cell r="D45">
            <v>0</v>
          </cell>
          <cell r="E45">
            <v>0</v>
          </cell>
          <cell r="F45">
            <v>0</v>
          </cell>
          <cell r="G45">
            <v>1</v>
          </cell>
          <cell r="H45">
            <v>0</v>
          </cell>
          <cell r="I45">
            <v>1</v>
          </cell>
          <cell r="J45">
            <v>0</v>
          </cell>
        </row>
        <row r="46">
          <cell r="B46">
            <v>2</v>
          </cell>
          <cell r="C46" t="str">
            <v>Guarantees For Affiliates</v>
          </cell>
          <cell r="D46">
            <v>0</v>
          </cell>
          <cell r="E46">
            <v>0</v>
          </cell>
          <cell r="F46">
            <v>0</v>
          </cell>
          <cell r="G46">
            <v>1</v>
          </cell>
          <cell r="H46">
            <v>0</v>
          </cell>
          <cell r="I46">
            <v>1</v>
          </cell>
          <cell r="J46">
            <v>0</v>
          </cell>
        </row>
        <row r="47">
          <cell r="B47">
            <v>3</v>
          </cell>
          <cell r="C47" t="str">
            <v>Contingent Liabilities (B)</v>
          </cell>
          <cell r="D47">
            <v>0</v>
          </cell>
          <cell r="E47">
            <v>0</v>
          </cell>
          <cell r="F47">
            <v>0</v>
          </cell>
          <cell r="G47">
            <v>1</v>
          </cell>
          <cell r="H47">
            <v>0</v>
          </cell>
          <cell r="I47">
            <v>1</v>
          </cell>
          <cell r="J47">
            <v>0</v>
          </cell>
        </row>
        <row r="48">
          <cell r="B48">
            <v>4</v>
          </cell>
          <cell r="C48" t="str">
            <v>Bank Liabilities (C)</v>
          </cell>
          <cell r="D48">
            <v>0</v>
          </cell>
          <cell r="E48">
            <v>0</v>
          </cell>
          <cell r="F48">
            <v>0</v>
          </cell>
          <cell r="G48">
            <v>1</v>
          </cell>
          <cell r="H48">
            <v>0</v>
          </cell>
          <cell r="I48">
            <v>1</v>
          </cell>
          <cell r="J48">
            <v>0</v>
          </cell>
        </row>
        <row r="49">
          <cell r="B49">
            <v>5</v>
          </cell>
          <cell r="C49" t="str">
            <v>Collateralized Assets</v>
          </cell>
          <cell r="D49">
            <v>0</v>
          </cell>
          <cell r="E49">
            <v>0</v>
          </cell>
          <cell r="F49">
            <v>0</v>
          </cell>
          <cell r="G49">
            <v>1</v>
          </cell>
          <cell r="H49">
            <v>0</v>
          </cell>
          <cell r="I49">
            <v>1</v>
          </cell>
          <cell r="J49">
            <v>0</v>
          </cell>
        </row>
        <row r="50">
          <cell r="B50">
            <v>6</v>
          </cell>
          <cell r="C50" t="str">
            <v>Letters of Credit</v>
          </cell>
          <cell r="D50">
            <v>0</v>
          </cell>
          <cell r="E50">
            <v>0</v>
          </cell>
          <cell r="F50">
            <v>0</v>
          </cell>
          <cell r="G50">
            <v>1</v>
          </cell>
          <cell r="H50">
            <v>0</v>
          </cell>
          <cell r="I50">
            <v>1</v>
          </cell>
          <cell r="J50">
            <v>0</v>
          </cell>
        </row>
        <row r="51">
          <cell r="B51">
            <v>7</v>
          </cell>
          <cell r="C51" t="str">
            <v>Long-Term Leases (D)</v>
          </cell>
          <cell r="D51">
            <v>0</v>
          </cell>
          <cell r="E51">
            <v>0</v>
          </cell>
          <cell r="F51">
            <v>0</v>
          </cell>
          <cell r="G51">
            <v>1</v>
          </cell>
          <cell r="H51">
            <v>0</v>
          </cell>
          <cell r="I51">
            <v>1</v>
          </cell>
          <cell r="J51">
            <v>0</v>
          </cell>
        </row>
        <row r="52">
          <cell r="B52">
            <v>8</v>
          </cell>
          <cell r="C52" t="str">
            <v>Derivative Exposure (E)</v>
          </cell>
          <cell r="D52">
            <v>0</v>
          </cell>
          <cell r="E52">
            <v>0</v>
          </cell>
          <cell r="F52">
            <v>0</v>
          </cell>
          <cell r="G52">
            <v>1</v>
          </cell>
          <cell r="H52">
            <v>0</v>
          </cell>
          <cell r="I52">
            <v>1</v>
          </cell>
          <cell r="J52">
            <v>0</v>
          </cell>
        </row>
        <row r="53">
          <cell r="B53">
            <v>9</v>
          </cell>
          <cell r="C53" t="str">
            <v>Separate Account Reserves</v>
          </cell>
          <cell r="D53">
            <v>0</v>
          </cell>
          <cell r="E53">
            <v>0</v>
          </cell>
          <cell r="F53">
            <v>0</v>
          </cell>
          <cell r="G53">
            <v>0.01</v>
          </cell>
          <cell r="H53">
            <v>0</v>
          </cell>
          <cell r="I53">
            <v>0.01</v>
          </cell>
          <cell r="J53">
            <v>0</v>
          </cell>
        </row>
        <row r="54">
          <cell r="B54">
            <v>10</v>
          </cell>
          <cell r="C54" t="str">
            <v>Other</v>
          </cell>
          <cell r="D54">
            <v>0</v>
          </cell>
          <cell r="E54">
            <v>0</v>
          </cell>
          <cell r="F54">
            <v>0</v>
          </cell>
          <cell r="G54">
            <v>1</v>
          </cell>
          <cell r="H54">
            <v>0</v>
          </cell>
          <cell r="I54">
            <v>1</v>
          </cell>
          <cell r="J54">
            <v>0</v>
          </cell>
        </row>
        <row r="55">
          <cell r="B55">
            <v>11</v>
          </cell>
          <cell r="C55" t="str">
            <v>Other</v>
          </cell>
          <cell r="D55">
            <v>0</v>
          </cell>
          <cell r="E55">
            <v>0</v>
          </cell>
          <cell r="F55">
            <v>0</v>
          </cell>
          <cell r="G55">
            <v>1</v>
          </cell>
          <cell r="H55">
            <v>0</v>
          </cell>
          <cell r="I55">
            <v>1</v>
          </cell>
          <cell r="J55">
            <v>0</v>
          </cell>
        </row>
        <row r="57">
          <cell r="B57">
            <v>12</v>
          </cell>
          <cell r="C57" t="str">
            <v>Totals</v>
          </cell>
          <cell r="D57">
            <v>0</v>
          </cell>
          <cell r="E57">
            <v>0</v>
          </cell>
          <cell r="F57">
            <v>0</v>
          </cell>
          <cell r="G57">
            <v>0</v>
          </cell>
          <cell r="I57">
            <v>0</v>
          </cell>
          <cell r="J57">
            <v>0</v>
          </cell>
          <cell r="K57" t="str">
            <v xml:space="preserve"> =(B7)</v>
          </cell>
        </row>
        <row r="61">
          <cell r="C61" t="str">
            <v>Notes:</v>
          </cell>
        </row>
        <row r="62">
          <cell r="C62" t="str">
            <v>(A) - Amount of assets not exclusively under the control of the company, including assets that have been</v>
          </cell>
        </row>
        <row r="63">
          <cell r="C63" t="str">
            <v xml:space="preserve">        sold or transferred subject to put-option contract currently in force.</v>
          </cell>
        </row>
        <row r="64">
          <cell r="C64" t="str">
            <v>(B) - Thoroughly define contingencies included in the disclosed value ----&gt;</v>
          </cell>
        </row>
        <row r="65">
          <cell r="C65" t="str">
            <v>(C) - Banking liabilities held within consolidated operations</v>
          </cell>
        </row>
        <row r="66">
          <cell r="C66" t="str">
            <v>(D) - Exposure is the total future minimum lease obligations through year 3 and beyond</v>
          </cell>
        </row>
        <row r="67">
          <cell r="C67" t="str">
            <v>(E) - Exposure is the negative mark to market amount for derivative contracts outstanding at the year-end.  If the exposure is posItive</v>
          </cell>
        </row>
        <row r="68">
          <cell r="C68" t="str">
            <v xml:space="preserve">        there is still counter-party risk that should start with a 1% charge and  be varied from there depending upon number, type and size of contracts.</v>
          </cell>
        </row>
        <row r="72">
          <cell r="C72" t="str">
            <v>Company Name:</v>
          </cell>
          <cell r="D72" t="str">
            <v>XYZ Sample</v>
          </cell>
          <cell r="G72" t="str">
            <v>Currency:</v>
          </cell>
          <cell r="I72" t="str">
            <v>Euros</v>
          </cell>
          <cell r="K72" t="str">
            <v>Page 24</v>
          </cell>
        </row>
        <row r="73">
          <cell r="C73" t="str">
            <v>AMB Number:</v>
          </cell>
          <cell r="D73" t="str">
            <v>99999</v>
          </cell>
          <cell r="G73" t="str">
            <v>Denomination:</v>
          </cell>
          <cell r="I73" t="str">
            <v>(000)s</v>
          </cell>
        </row>
        <row r="74">
          <cell r="C74" t="str">
            <v>Analyst:</v>
          </cell>
          <cell r="D74" t="str">
            <v xml:space="preserve"> </v>
          </cell>
        </row>
        <row r="75">
          <cell r="G75" t="str">
            <v>BUSINESS RISK</v>
          </cell>
        </row>
        <row r="77">
          <cell r="F77">
            <v>40543</v>
          </cell>
        </row>
        <row r="78">
          <cell r="C78" t="str">
            <v>Off-Balance Sheet Items</v>
          </cell>
          <cell r="D78" t="str">
            <v>Baseline</v>
          </cell>
          <cell r="E78" t="str">
            <v>Adjustment</v>
          </cell>
          <cell r="F78" t="str">
            <v>Total</v>
          </cell>
          <cell r="G78" t="str">
            <v>Baseline Asset Risk Factor (%)</v>
          </cell>
          <cell r="H78" t="str">
            <v>Adjustment to Asset Risk Factor</v>
          </cell>
          <cell r="I78" t="str">
            <v>Total Asset Risk Factor (%)</v>
          </cell>
          <cell r="J78" t="str">
            <v>Adjusted Required Capital</v>
          </cell>
          <cell r="K78" t="str">
            <v>Explanation of Adjustment</v>
          </cell>
        </row>
        <row r="80">
          <cell r="B80">
            <v>1</v>
          </cell>
          <cell r="C80" t="str">
            <v>Non-controlled Assets  (A)</v>
          </cell>
          <cell r="D80">
            <v>0</v>
          </cell>
          <cell r="E80">
            <v>0</v>
          </cell>
          <cell r="F80">
            <v>0</v>
          </cell>
          <cell r="G80">
            <v>1</v>
          </cell>
          <cell r="H80">
            <v>0</v>
          </cell>
          <cell r="I80">
            <v>1</v>
          </cell>
          <cell r="J80">
            <v>0</v>
          </cell>
        </row>
        <row r="81">
          <cell r="B81">
            <v>2</v>
          </cell>
          <cell r="C81" t="str">
            <v>Guarantees For Affiliates</v>
          </cell>
          <cell r="D81">
            <v>0</v>
          </cell>
          <cell r="E81">
            <v>0</v>
          </cell>
          <cell r="F81">
            <v>0</v>
          </cell>
          <cell r="G81">
            <v>1</v>
          </cell>
          <cell r="H81">
            <v>0</v>
          </cell>
          <cell r="I81">
            <v>1</v>
          </cell>
          <cell r="J81">
            <v>0</v>
          </cell>
        </row>
        <row r="82">
          <cell r="B82">
            <v>3</v>
          </cell>
          <cell r="C82" t="str">
            <v>Contingent Liabilities (B)</v>
          </cell>
          <cell r="D82">
            <v>0</v>
          </cell>
          <cell r="E82">
            <v>0</v>
          </cell>
          <cell r="F82">
            <v>0</v>
          </cell>
          <cell r="G82">
            <v>1</v>
          </cell>
          <cell r="H82">
            <v>0</v>
          </cell>
          <cell r="I82">
            <v>1</v>
          </cell>
          <cell r="J82">
            <v>0</v>
          </cell>
        </row>
        <row r="83">
          <cell r="B83">
            <v>4</v>
          </cell>
          <cell r="C83" t="str">
            <v>Bank Liabilities (C)</v>
          </cell>
          <cell r="D83">
            <v>0</v>
          </cell>
          <cell r="E83">
            <v>0</v>
          </cell>
          <cell r="F83">
            <v>0</v>
          </cell>
          <cell r="G83">
            <v>1</v>
          </cell>
          <cell r="H83">
            <v>0</v>
          </cell>
          <cell r="I83">
            <v>1</v>
          </cell>
          <cell r="J83">
            <v>0</v>
          </cell>
        </row>
        <row r="84">
          <cell r="B84">
            <v>5</v>
          </cell>
          <cell r="C84" t="str">
            <v>Collateralized Assets</v>
          </cell>
          <cell r="D84">
            <v>0</v>
          </cell>
          <cell r="E84">
            <v>0</v>
          </cell>
          <cell r="F84">
            <v>0</v>
          </cell>
          <cell r="G84">
            <v>1</v>
          </cell>
          <cell r="H84">
            <v>0</v>
          </cell>
          <cell r="I84">
            <v>1</v>
          </cell>
          <cell r="J84">
            <v>0</v>
          </cell>
        </row>
        <row r="85">
          <cell r="B85">
            <v>6</v>
          </cell>
          <cell r="C85" t="str">
            <v>Letters of Credit</v>
          </cell>
          <cell r="D85">
            <v>0</v>
          </cell>
          <cell r="E85">
            <v>0</v>
          </cell>
          <cell r="F85">
            <v>0</v>
          </cell>
          <cell r="G85">
            <v>1</v>
          </cell>
          <cell r="H85">
            <v>0</v>
          </cell>
          <cell r="I85">
            <v>1</v>
          </cell>
          <cell r="J85">
            <v>0</v>
          </cell>
        </row>
        <row r="86">
          <cell r="B86">
            <v>7</v>
          </cell>
          <cell r="C86" t="str">
            <v>Long-Term Leases (D)</v>
          </cell>
          <cell r="D86">
            <v>0</v>
          </cell>
          <cell r="E86">
            <v>0</v>
          </cell>
          <cell r="F86">
            <v>0</v>
          </cell>
          <cell r="G86">
            <v>1</v>
          </cell>
          <cell r="H86">
            <v>0</v>
          </cell>
          <cell r="I86">
            <v>1</v>
          </cell>
          <cell r="J86">
            <v>0</v>
          </cell>
        </row>
        <row r="87">
          <cell r="B87">
            <v>8</v>
          </cell>
          <cell r="C87" t="str">
            <v>Derivative Exposure (E)</v>
          </cell>
          <cell r="D87">
            <v>0</v>
          </cell>
          <cell r="E87">
            <v>0</v>
          </cell>
          <cell r="F87">
            <v>0</v>
          </cell>
          <cell r="G87">
            <v>1</v>
          </cell>
          <cell r="H87">
            <v>0</v>
          </cell>
          <cell r="I87">
            <v>1</v>
          </cell>
          <cell r="J87">
            <v>0</v>
          </cell>
        </row>
        <row r="88">
          <cell r="B88">
            <v>9</v>
          </cell>
          <cell r="C88" t="str">
            <v>Separate Account Reserves</v>
          </cell>
          <cell r="D88">
            <v>0</v>
          </cell>
          <cell r="E88">
            <v>0</v>
          </cell>
          <cell r="F88">
            <v>0</v>
          </cell>
          <cell r="G88">
            <v>0.01</v>
          </cell>
          <cell r="H88">
            <v>0</v>
          </cell>
          <cell r="I88">
            <v>0.01</v>
          </cell>
          <cell r="J88">
            <v>0</v>
          </cell>
        </row>
        <row r="89">
          <cell r="B89">
            <v>10</v>
          </cell>
          <cell r="C89" t="str">
            <v>Other</v>
          </cell>
          <cell r="D89">
            <v>0</v>
          </cell>
          <cell r="E89">
            <v>0</v>
          </cell>
          <cell r="F89">
            <v>0</v>
          </cell>
          <cell r="G89">
            <v>1</v>
          </cell>
          <cell r="H89">
            <v>0</v>
          </cell>
          <cell r="I89">
            <v>1</v>
          </cell>
          <cell r="J89">
            <v>0</v>
          </cell>
        </row>
        <row r="90">
          <cell r="B90">
            <v>11</v>
          </cell>
          <cell r="C90" t="str">
            <v>Other</v>
          </cell>
          <cell r="D90">
            <v>0</v>
          </cell>
          <cell r="E90">
            <v>0</v>
          </cell>
          <cell r="F90">
            <v>0</v>
          </cell>
          <cell r="G90">
            <v>1</v>
          </cell>
          <cell r="H90">
            <v>0</v>
          </cell>
          <cell r="I90">
            <v>1</v>
          </cell>
          <cell r="J90">
            <v>0</v>
          </cell>
        </row>
        <row r="92">
          <cell r="B92">
            <v>12</v>
          </cell>
          <cell r="C92" t="str">
            <v>Totals</v>
          </cell>
          <cell r="D92">
            <v>0</v>
          </cell>
          <cell r="E92">
            <v>0</v>
          </cell>
          <cell r="F92">
            <v>0</v>
          </cell>
          <cell r="G92">
            <v>0</v>
          </cell>
          <cell r="I92">
            <v>0</v>
          </cell>
          <cell r="J92">
            <v>0</v>
          </cell>
          <cell r="K92" t="str">
            <v xml:space="preserve"> =(B7)</v>
          </cell>
        </row>
        <row r="96">
          <cell r="C96" t="str">
            <v>Notes:</v>
          </cell>
        </row>
        <row r="97">
          <cell r="C97" t="str">
            <v>(A) - Amount of assets not exclusively under the control of the company, including assets that have been</v>
          </cell>
        </row>
        <row r="98">
          <cell r="C98" t="str">
            <v xml:space="preserve">        sold or transferred subject to put-option contract currently in force.</v>
          </cell>
        </row>
        <row r="99">
          <cell r="C99" t="str">
            <v>(B) - Thoroughly define contingencies included in the disclosed value ----&gt;</v>
          </cell>
        </row>
        <row r="100">
          <cell r="C100" t="str">
            <v>(C) - Banking liabilities held within consolidated operations</v>
          </cell>
        </row>
        <row r="101">
          <cell r="C101" t="str">
            <v>(D) - Exposure is the total future minimum lease obligations through year 3 and beyond</v>
          </cell>
        </row>
        <row r="102">
          <cell r="C102" t="str">
            <v>(E) - Exposure is the negative mark to market amount for derivative contracts outstanding at the year-end.  If the exposure is posItive</v>
          </cell>
        </row>
        <row r="103">
          <cell r="C103" t="str">
            <v xml:space="preserve">        there is still counter-party risk that should start with a 1% charge and  be varied from there depending upon number, type and size of contracts.</v>
          </cell>
        </row>
        <row r="107">
          <cell r="C107" t="str">
            <v>Company Name:</v>
          </cell>
          <cell r="D107" t="str">
            <v>XYZ Sample</v>
          </cell>
          <cell r="G107" t="str">
            <v>Currency:</v>
          </cell>
          <cell r="I107" t="str">
            <v>Euros</v>
          </cell>
          <cell r="K107" t="str">
            <v>Page 32</v>
          </cell>
        </row>
        <row r="108">
          <cell r="C108" t="str">
            <v>AMB Number:</v>
          </cell>
          <cell r="D108" t="str">
            <v>99999</v>
          </cell>
          <cell r="G108" t="str">
            <v>Denomination:</v>
          </cell>
          <cell r="I108" t="str">
            <v>(000)s</v>
          </cell>
        </row>
        <row r="109">
          <cell r="C109" t="str">
            <v>Analyst:</v>
          </cell>
          <cell r="D109" t="str">
            <v xml:space="preserve"> </v>
          </cell>
        </row>
        <row r="110">
          <cell r="G110" t="str">
            <v>BUSINESS RISK</v>
          </cell>
        </row>
        <row r="112">
          <cell r="F112">
            <v>40908</v>
          </cell>
        </row>
        <row r="113">
          <cell r="C113" t="str">
            <v>Off-Balance Sheet Items</v>
          </cell>
          <cell r="D113" t="str">
            <v>Baseline</v>
          </cell>
          <cell r="E113" t="str">
            <v>Adjustment</v>
          </cell>
          <cell r="F113" t="str">
            <v>Total</v>
          </cell>
          <cell r="G113" t="str">
            <v>Baseline Asset Risk Factor (%)</v>
          </cell>
          <cell r="H113" t="str">
            <v>Adjustment to Asset Risk Factor</v>
          </cell>
          <cell r="I113" t="str">
            <v>Total Asset Risk Factor (%)</v>
          </cell>
          <cell r="J113" t="str">
            <v>Adjusted Required Capital</v>
          </cell>
          <cell r="K113" t="str">
            <v>Explanation of Adjustment</v>
          </cell>
        </row>
        <row r="115">
          <cell r="B115">
            <v>1</v>
          </cell>
          <cell r="C115" t="str">
            <v>Non-controlled Assets  (A)</v>
          </cell>
          <cell r="D115">
            <v>0</v>
          </cell>
          <cell r="E115">
            <v>0</v>
          </cell>
          <cell r="F115">
            <v>0</v>
          </cell>
          <cell r="G115">
            <v>1</v>
          </cell>
          <cell r="H115">
            <v>0</v>
          </cell>
          <cell r="I115">
            <v>1</v>
          </cell>
          <cell r="J115">
            <v>0</v>
          </cell>
        </row>
        <row r="116">
          <cell r="B116">
            <v>2</v>
          </cell>
          <cell r="C116" t="str">
            <v>Guarantees For Affiliates</v>
          </cell>
          <cell r="D116">
            <v>0</v>
          </cell>
          <cell r="E116">
            <v>0</v>
          </cell>
          <cell r="F116">
            <v>0</v>
          </cell>
          <cell r="G116">
            <v>1</v>
          </cell>
          <cell r="H116">
            <v>0</v>
          </cell>
          <cell r="I116">
            <v>1</v>
          </cell>
          <cell r="J116">
            <v>0</v>
          </cell>
        </row>
        <row r="117">
          <cell r="B117">
            <v>3</v>
          </cell>
          <cell r="C117" t="str">
            <v>Contingent Liabilities (B)</v>
          </cell>
          <cell r="D117">
            <v>0</v>
          </cell>
          <cell r="E117">
            <v>0</v>
          </cell>
          <cell r="F117">
            <v>0</v>
          </cell>
          <cell r="G117">
            <v>1</v>
          </cell>
          <cell r="H117">
            <v>0</v>
          </cell>
          <cell r="I117">
            <v>1</v>
          </cell>
          <cell r="J117">
            <v>0</v>
          </cell>
        </row>
        <row r="118">
          <cell r="B118">
            <v>4</v>
          </cell>
          <cell r="C118" t="str">
            <v>Bank Liabilities (C)</v>
          </cell>
          <cell r="D118">
            <v>0</v>
          </cell>
          <cell r="E118">
            <v>0</v>
          </cell>
          <cell r="F118">
            <v>0</v>
          </cell>
          <cell r="G118">
            <v>1</v>
          </cell>
          <cell r="H118">
            <v>0</v>
          </cell>
          <cell r="I118">
            <v>1</v>
          </cell>
          <cell r="J118">
            <v>0</v>
          </cell>
        </row>
        <row r="119">
          <cell r="B119">
            <v>5</v>
          </cell>
          <cell r="C119" t="str">
            <v>Collateralized Assets</v>
          </cell>
          <cell r="D119">
            <v>0</v>
          </cell>
          <cell r="E119">
            <v>0</v>
          </cell>
          <cell r="F119">
            <v>0</v>
          </cell>
          <cell r="G119">
            <v>1</v>
          </cell>
          <cell r="H119">
            <v>0</v>
          </cell>
          <cell r="I119">
            <v>1</v>
          </cell>
          <cell r="J119">
            <v>0</v>
          </cell>
        </row>
        <row r="120">
          <cell r="B120">
            <v>6</v>
          </cell>
          <cell r="C120" t="str">
            <v>Letters of Credit</v>
          </cell>
          <cell r="D120">
            <v>0</v>
          </cell>
          <cell r="E120">
            <v>0</v>
          </cell>
          <cell r="F120">
            <v>0</v>
          </cell>
          <cell r="G120">
            <v>1</v>
          </cell>
          <cell r="H120">
            <v>0</v>
          </cell>
          <cell r="I120">
            <v>1</v>
          </cell>
          <cell r="J120">
            <v>0</v>
          </cell>
        </row>
        <row r="121">
          <cell r="B121">
            <v>7</v>
          </cell>
          <cell r="C121" t="str">
            <v>Long-Term Leases (D)</v>
          </cell>
          <cell r="D121">
            <v>0</v>
          </cell>
          <cell r="E121">
            <v>0</v>
          </cell>
          <cell r="F121">
            <v>0</v>
          </cell>
          <cell r="G121">
            <v>1</v>
          </cell>
          <cell r="H121">
            <v>0</v>
          </cell>
          <cell r="I121">
            <v>1</v>
          </cell>
          <cell r="J121">
            <v>0</v>
          </cell>
        </row>
        <row r="122">
          <cell r="B122">
            <v>8</v>
          </cell>
          <cell r="C122" t="str">
            <v>Derivative Exposure (E)</v>
          </cell>
          <cell r="D122">
            <v>0</v>
          </cell>
          <cell r="E122">
            <v>0</v>
          </cell>
          <cell r="F122">
            <v>0</v>
          </cell>
          <cell r="G122">
            <v>1</v>
          </cell>
          <cell r="H122">
            <v>0</v>
          </cell>
          <cell r="I122">
            <v>1</v>
          </cell>
          <cell r="J122">
            <v>0</v>
          </cell>
        </row>
        <row r="123">
          <cell r="B123">
            <v>9</v>
          </cell>
          <cell r="C123" t="str">
            <v>Separate Account Reserves</v>
          </cell>
          <cell r="D123">
            <v>0</v>
          </cell>
          <cell r="E123">
            <v>0</v>
          </cell>
          <cell r="F123">
            <v>0</v>
          </cell>
          <cell r="G123">
            <v>0.01</v>
          </cell>
          <cell r="H123">
            <v>0</v>
          </cell>
          <cell r="I123">
            <v>0.01</v>
          </cell>
          <cell r="J123">
            <v>0</v>
          </cell>
        </row>
        <row r="124">
          <cell r="B124">
            <v>10</v>
          </cell>
          <cell r="C124" t="str">
            <v>Other</v>
          </cell>
          <cell r="D124">
            <v>0</v>
          </cell>
          <cell r="E124">
            <v>0</v>
          </cell>
          <cell r="F124">
            <v>0</v>
          </cell>
          <cell r="G124">
            <v>1</v>
          </cell>
          <cell r="H124">
            <v>0</v>
          </cell>
          <cell r="I124">
            <v>1</v>
          </cell>
          <cell r="J124">
            <v>0</v>
          </cell>
        </row>
        <row r="125">
          <cell r="B125">
            <v>11</v>
          </cell>
          <cell r="C125" t="str">
            <v>Other</v>
          </cell>
          <cell r="D125">
            <v>0</v>
          </cell>
          <cell r="E125">
            <v>0</v>
          </cell>
          <cell r="F125">
            <v>0</v>
          </cell>
          <cell r="G125">
            <v>1</v>
          </cell>
          <cell r="H125">
            <v>0</v>
          </cell>
          <cell r="I125">
            <v>1</v>
          </cell>
          <cell r="J125">
            <v>0</v>
          </cell>
        </row>
        <row r="127">
          <cell r="B127">
            <v>12</v>
          </cell>
          <cell r="C127" t="str">
            <v>Totals</v>
          </cell>
          <cell r="D127">
            <v>0</v>
          </cell>
          <cell r="E127">
            <v>0</v>
          </cell>
          <cell r="F127">
            <v>0</v>
          </cell>
          <cell r="G127">
            <v>0</v>
          </cell>
          <cell r="I127">
            <v>0</v>
          </cell>
          <cell r="J127">
            <v>0</v>
          </cell>
          <cell r="K127" t="str">
            <v xml:space="preserve"> =(B7)</v>
          </cell>
        </row>
        <row r="131">
          <cell r="C131" t="str">
            <v>Notes:</v>
          </cell>
        </row>
        <row r="132">
          <cell r="C132" t="str">
            <v>(A) - Amount of assets not exclusively under the control of the company, including assets that have been</v>
          </cell>
        </row>
        <row r="133">
          <cell r="C133" t="str">
            <v xml:space="preserve">        sold or transferred subject to put-option contract currently in force.</v>
          </cell>
        </row>
        <row r="134">
          <cell r="C134" t="str">
            <v>(B) - Thoroughly define contingencies included in the disclosed value ----&gt;</v>
          </cell>
        </row>
        <row r="135">
          <cell r="C135" t="str">
            <v>(C) - Banking liabilities held within consolidated operations</v>
          </cell>
        </row>
        <row r="136">
          <cell r="C136" t="str">
            <v>(D) - Exposure is the total future minimum lease obligations through year 3 and beyond</v>
          </cell>
        </row>
        <row r="137">
          <cell r="C137" t="str">
            <v>(E) - Exposure is the negative mark to market amount for derivative contracts outstanding at the year-end.  If the exposure is posItive</v>
          </cell>
        </row>
        <row r="138">
          <cell r="C138" t="str">
            <v xml:space="preserve">        there is still counter-party risk that should start with a 1% charge and  be varied from there depending upon number, type and size of contracts.</v>
          </cell>
        </row>
        <row r="142">
          <cell r="C142" t="str">
            <v>Company Name:</v>
          </cell>
          <cell r="D142" t="str">
            <v>XYZ Sample</v>
          </cell>
          <cell r="G142" t="str">
            <v>Currency:</v>
          </cell>
          <cell r="I142" t="str">
            <v>Euros</v>
          </cell>
          <cell r="K142" t="str">
            <v>Page 40</v>
          </cell>
        </row>
        <row r="143">
          <cell r="C143" t="str">
            <v>AMB Number:</v>
          </cell>
          <cell r="D143" t="str">
            <v>99999</v>
          </cell>
          <cell r="G143" t="str">
            <v>Denomination:</v>
          </cell>
          <cell r="I143" t="str">
            <v>(000)s</v>
          </cell>
        </row>
        <row r="144">
          <cell r="C144" t="str">
            <v>Analyst:</v>
          </cell>
          <cell r="D144" t="str">
            <v xml:space="preserve"> </v>
          </cell>
        </row>
        <row r="145">
          <cell r="G145" t="str">
            <v>BUSINESS RISK</v>
          </cell>
        </row>
        <row r="147">
          <cell r="F147">
            <v>41274</v>
          </cell>
        </row>
        <row r="148">
          <cell r="C148" t="str">
            <v>Off-Balance Sheet Items</v>
          </cell>
          <cell r="D148" t="str">
            <v>Baseline</v>
          </cell>
          <cell r="E148" t="str">
            <v>Adjustment</v>
          </cell>
          <cell r="F148" t="str">
            <v>Total</v>
          </cell>
          <cell r="G148" t="str">
            <v>Baseline Asset Risk Factor (%)</v>
          </cell>
          <cell r="H148" t="str">
            <v>Adjustment to Asset Risk Factor</v>
          </cell>
          <cell r="I148" t="str">
            <v>Total Asset Risk Factor (%)</v>
          </cell>
          <cell r="J148" t="str">
            <v>Adjusted Required Capital</v>
          </cell>
          <cell r="K148" t="str">
            <v>Explanation of Adjustment</v>
          </cell>
        </row>
        <row r="150">
          <cell r="B150">
            <v>1</v>
          </cell>
          <cell r="C150" t="str">
            <v>Non-controlled Assets  (A)</v>
          </cell>
          <cell r="D150">
            <v>0</v>
          </cell>
          <cell r="E150">
            <v>0</v>
          </cell>
          <cell r="F150">
            <v>0</v>
          </cell>
          <cell r="G150">
            <v>1</v>
          </cell>
          <cell r="H150">
            <v>0</v>
          </cell>
          <cell r="I150">
            <v>1</v>
          </cell>
          <cell r="J150">
            <v>0</v>
          </cell>
        </row>
        <row r="151">
          <cell r="B151">
            <v>2</v>
          </cell>
          <cell r="C151" t="str">
            <v>Guarantees For Affiliates</v>
          </cell>
          <cell r="D151">
            <v>0</v>
          </cell>
          <cell r="E151">
            <v>0</v>
          </cell>
          <cell r="F151">
            <v>0</v>
          </cell>
          <cell r="G151">
            <v>1</v>
          </cell>
          <cell r="H151">
            <v>0</v>
          </cell>
          <cell r="I151">
            <v>1</v>
          </cell>
          <cell r="J151">
            <v>0</v>
          </cell>
        </row>
        <row r="152">
          <cell r="B152">
            <v>3</v>
          </cell>
          <cell r="C152" t="str">
            <v>Contingent Liabilities (B)</v>
          </cell>
          <cell r="D152">
            <v>0</v>
          </cell>
          <cell r="E152">
            <v>0</v>
          </cell>
          <cell r="F152">
            <v>0</v>
          </cell>
          <cell r="G152">
            <v>1</v>
          </cell>
          <cell r="H152">
            <v>0</v>
          </cell>
          <cell r="I152">
            <v>1</v>
          </cell>
          <cell r="J152">
            <v>0</v>
          </cell>
        </row>
        <row r="153">
          <cell r="B153">
            <v>4</v>
          </cell>
          <cell r="C153" t="str">
            <v>Bank Liabilities (C)</v>
          </cell>
          <cell r="D153">
            <v>0</v>
          </cell>
          <cell r="E153">
            <v>0</v>
          </cell>
          <cell r="F153">
            <v>0</v>
          </cell>
          <cell r="G153">
            <v>1</v>
          </cell>
          <cell r="H153">
            <v>0</v>
          </cell>
          <cell r="I153">
            <v>1</v>
          </cell>
          <cell r="J153">
            <v>0</v>
          </cell>
        </row>
        <row r="154">
          <cell r="B154">
            <v>5</v>
          </cell>
          <cell r="C154" t="str">
            <v>Collateralized Assets</v>
          </cell>
          <cell r="D154">
            <v>0</v>
          </cell>
          <cell r="E154">
            <v>0</v>
          </cell>
          <cell r="F154">
            <v>0</v>
          </cell>
          <cell r="G154">
            <v>1</v>
          </cell>
          <cell r="H154">
            <v>0</v>
          </cell>
          <cell r="I154">
            <v>1</v>
          </cell>
          <cell r="J154">
            <v>0</v>
          </cell>
        </row>
        <row r="155">
          <cell r="B155">
            <v>6</v>
          </cell>
          <cell r="C155" t="str">
            <v>Letters of Credit</v>
          </cell>
          <cell r="D155">
            <v>0</v>
          </cell>
          <cell r="E155">
            <v>0</v>
          </cell>
          <cell r="F155">
            <v>0</v>
          </cell>
          <cell r="G155">
            <v>1</v>
          </cell>
          <cell r="H155">
            <v>0</v>
          </cell>
          <cell r="I155">
            <v>1</v>
          </cell>
          <cell r="J155">
            <v>0</v>
          </cell>
        </row>
        <row r="156">
          <cell r="B156">
            <v>7</v>
          </cell>
          <cell r="C156" t="str">
            <v>Long-Term Leases (D)</v>
          </cell>
          <cell r="D156">
            <v>0</v>
          </cell>
          <cell r="E156">
            <v>0</v>
          </cell>
          <cell r="F156">
            <v>0</v>
          </cell>
          <cell r="G156">
            <v>1</v>
          </cell>
          <cell r="H156">
            <v>0</v>
          </cell>
          <cell r="I156">
            <v>1</v>
          </cell>
          <cell r="J156">
            <v>0</v>
          </cell>
        </row>
        <row r="157">
          <cell r="B157">
            <v>8</v>
          </cell>
          <cell r="C157" t="str">
            <v>Derivative Exposure (E)</v>
          </cell>
          <cell r="D157">
            <v>0</v>
          </cell>
          <cell r="E157">
            <v>0</v>
          </cell>
          <cell r="F157">
            <v>0</v>
          </cell>
          <cell r="G157">
            <v>1</v>
          </cell>
          <cell r="H157">
            <v>0</v>
          </cell>
          <cell r="I157">
            <v>1</v>
          </cell>
          <cell r="J157">
            <v>0</v>
          </cell>
        </row>
        <row r="158">
          <cell r="B158">
            <v>9</v>
          </cell>
          <cell r="C158" t="str">
            <v>Separate Account Reserves</v>
          </cell>
          <cell r="D158">
            <v>0</v>
          </cell>
          <cell r="E158">
            <v>0</v>
          </cell>
          <cell r="F158">
            <v>0</v>
          </cell>
          <cell r="G158">
            <v>0.01</v>
          </cell>
          <cell r="H158">
            <v>0</v>
          </cell>
          <cell r="I158">
            <v>0.01</v>
          </cell>
          <cell r="J158">
            <v>0</v>
          </cell>
        </row>
        <row r="159">
          <cell r="B159">
            <v>10</v>
          </cell>
          <cell r="C159" t="str">
            <v>Other</v>
          </cell>
          <cell r="D159">
            <v>0</v>
          </cell>
          <cell r="E159">
            <v>0</v>
          </cell>
          <cell r="F159">
            <v>0</v>
          </cell>
          <cell r="G159">
            <v>1</v>
          </cell>
          <cell r="H159">
            <v>0</v>
          </cell>
          <cell r="I159">
            <v>1</v>
          </cell>
          <cell r="J159">
            <v>0</v>
          </cell>
        </row>
        <row r="160">
          <cell r="B160">
            <v>11</v>
          </cell>
          <cell r="C160" t="str">
            <v>Other</v>
          </cell>
          <cell r="D160">
            <v>0</v>
          </cell>
          <cell r="E160">
            <v>0</v>
          </cell>
          <cell r="F160">
            <v>0</v>
          </cell>
          <cell r="G160">
            <v>1</v>
          </cell>
          <cell r="H160">
            <v>0</v>
          </cell>
          <cell r="I160">
            <v>1</v>
          </cell>
          <cell r="J160">
            <v>0</v>
          </cell>
        </row>
        <row r="162">
          <cell r="B162">
            <v>12</v>
          </cell>
          <cell r="C162" t="str">
            <v>Totals</v>
          </cell>
          <cell r="D162">
            <v>0</v>
          </cell>
          <cell r="E162">
            <v>0</v>
          </cell>
          <cell r="F162">
            <v>0</v>
          </cell>
          <cell r="G162">
            <v>0</v>
          </cell>
          <cell r="I162">
            <v>0</v>
          </cell>
          <cell r="J162">
            <v>0</v>
          </cell>
          <cell r="K162" t="str">
            <v xml:space="preserve"> =(B7)</v>
          </cell>
        </row>
        <row r="166">
          <cell r="C166" t="str">
            <v>Notes:</v>
          </cell>
        </row>
        <row r="167">
          <cell r="C167" t="str">
            <v>(A) - Amount of assets not exclusively under the control of the company, including assets that have been</v>
          </cell>
        </row>
        <row r="168">
          <cell r="C168" t="str">
            <v xml:space="preserve">        sold or transferred subject to put-option contract currently in force.</v>
          </cell>
        </row>
        <row r="169">
          <cell r="C169" t="str">
            <v>(B) - Thoroughly define contingencies included in the disclosed value ----&gt;</v>
          </cell>
        </row>
        <row r="170">
          <cell r="C170" t="str">
            <v>(C) - Banking liabilities held within consolidated operations</v>
          </cell>
        </row>
        <row r="171">
          <cell r="C171" t="str">
            <v>(D) - Exposure is the total future minimum lease obligations through year 3 and beyond</v>
          </cell>
        </row>
        <row r="172">
          <cell r="C172" t="str">
            <v>(E) - Exposure is the negative mark to market amount for derivative contracts outstanding at the year-end.  If the exposure is posItive</v>
          </cell>
        </row>
        <row r="173">
          <cell r="C173" t="str">
            <v xml:space="preserve">        there is still counter-party risk that should start with a 1% charge and  be varied from there depending upon number, type and size of contracts.</v>
          </cell>
        </row>
        <row r="410">
          <cell r="C410" t="str">
            <v>Company Name:</v>
          </cell>
          <cell r="D410" t="str">
            <v>XYZ Sample</v>
          </cell>
          <cell r="G410" t="str">
            <v>Currency:</v>
          </cell>
          <cell r="I410" t="str">
            <v>US Dollars</v>
          </cell>
          <cell r="K410" t="str">
            <v>Page 8</v>
          </cell>
          <cell r="S410" t="str">
            <v>Company Name:</v>
          </cell>
          <cell r="T410" t="str">
            <v>XYZ Sample</v>
          </cell>
          <cell r="Z410" t="str">
            <v>Currency:</v>
          </cell>
          <cell r="AA410" t="str">
            <v>US Dollars</v>
          </cell>
        </row>
        <row r="411">
          <cell r="C411" t="str">
            <v>AMB Number:</v>
          </cell>
          <cell r="D411" t="str">
            <v>99999</v>
          </cell>
          <cell r="G411" t="str">
            <v>Denomination:</v>
          </cell>
          <cell r="I411" t="str">
            <v>(000)s</v>
          </cell>
          <cell r="S411" t="str">
            <v>AMB Number:</v>
          </cell>
          <cell r="T411" t="str">
            <v>99999</v>
          </cell>
          <cell r="Z411" t="str">
            <v>Denomination:</v>
          </cell>
          <cell r="AA411" t="str">
            <v>(000)s</v>
          </cell>
          <cell r="AI411" t="str">
            <v>Summary Exhibit 8</v>
          </cell>
        </row>
        <row r="412">
          <cell r="C412" t="str">
            <v>Analyst:</v>
          </cell>
          <cell r="D412" t="str">
            <v xml:space="preserve"> </v>
          </cell>
          <cell r="S412" t="str">
            <v>Analyst:</v>
          </cell>
          <cell r="T412" t="str">
            <v xml:space="preserve"> </v>
          </cell>
        </row>
        <row r="413">
          <cell r="G413" t="str">
            <v>BUSINESS RISK</v>
          </cell>
          <cell r="Z413" t="str">
            <v>BUSINESS RISK</v>
          </cell>
        </row>
        <row r="415">
          <cell r="F415">
            <v>39813</v>
          </cell>
          <cell r="T415">
            <v>39813</v>
          </cell>
          <cell r="U415">
            <v>40178</v>
          </cell>
          <cell r="V415">
            <v>40543</v>
          </cell>
          <cell r="W415">
            <v>40908</v>
          </cell>
          <cell r="X415">
            <v>41274</v>
          </cell>
          <cell r="Z415">
            <v>39813</v>
          </cell>
          <cell r="AA415">
            <v>40178</v>
          </cell>
          <cell r="AB415">
            <v>40543</v>
          </cell>
          <cell r="AC415">
            <v>40908</v>
          </cell>
          <cell r="AD415">
            <v>41274</v>
          </cell>
          <cell r="AF415">
            <v>39813</v>
          </cell>
          <cell r="AG415">
            <v>40178</v>
          </cell>
          <cell r="AH415">
            <v>40543</v>
          </cell>
          <cell r="AI415">
            <v>40908</v>
          </cell>
          <cell r="AJ415">
            <v>41274</v>
          </cell>
        </row>
        <row r="416">
          <cell r="C416" t="str">
            <v>Off-Balance Sheet Items</v>
          </cell>
          <cell r="D416" t="str">
            <v>Baseline</v>
          </cell>
          <cell r="E416" t="str">
            <v>Adjustment</v>
          </cell>
          <cell r="F416" t="str">
            <v>Total</v>
          </cell>
          <cell r="G416" t="str">
            <v>Baseline Asset Risk Factor (%)</v>
          </cell>
          <cell r="H416" t="str">
            <v>Adjustment to Asset Risk Factor</v>
          </cell>
          <cell r="I416" t="str">
            <v>Total Asset Risk Factor (%)</v>
          </cell>
          <cell r="J416" t="str">
            <v>Adjusted Required Capital</v>
          </cell>
          <cell r="K416" t="str">
            <v>Explanation of Adjustment</v>
          </cell>
          <cell r="S416" t="str">
            <v>Off-Balance Sheet Items</v>
          </cell>
          <cell r="T416" t="str">
            <v>Total Amount</v>
          </cell>
          <cell r="U416" t="str">
            <v>Total Amount</v>
          </cell>
          <cell r="V416" t="str">
            <v>Total Amount</v>
          </cell>
          <cell r="W416" t="str">
            <v>Total Amount</v>
          </cell>
          <cell r="X416" t="str">
            <v>Total Amount</v>
          </cell>
          <cell r="Z416" t="str">
            <v>Selected Risk Factor</v>
          </cell>
          <cell r="AA416" t="str">
            <v>Selected Risk Factor</v>
          </cell>
          <cell r="AB416" t="str">
            <v>Selected Risk Factor</v>
          </cell>
          <cell r="AC416" t="str">
            <v>Selected Risk Factor</v>
          </cell>
          <cell r="AD416" t="str">
            <v>Selected Risk Factor</v>
          </cell>
          <cell r="AF416" t="str">
            <v>Adjusted Required Capital</v>
          </cell>
          <cell r="AG416" t="str">
            <v>Adjusted Required Capital</v>
          </cell>
          <cell r="AH416" t="str">
            <v>Adjusted Required Capital</v>
          </cell>
          <cell r="AI416" t="str">
            <v>Adjusted Required Capital</v>
          </cell>
          <cell r="AJ416" t="str">
            <v>Adjusted Required Capital</v>
          </cell>
        </row>
        <row r="418">
          <cell r="B418">
            <v>1</v>
          </cell>
          <cell r="C418" t="str">
            <v>Non-controlled Assets  (A)</v>
          </cell>
          <cell r="D418">
            <v>0</v>
          </cell>
          <cell r="E418">
            <v>0</v>
          </cell>
          <cell r="F418">
            <v>0</v>
          </cell>
          <cell r="G418">
            <v>1</v>
          </cell>
          <cell r="H418">
            <v>0</v>
          </cell>
          <cell r="I418">
            <v>1</v>
          </cell>
          <cell r="J418">
            <v>0</v>
          </cell>
          <cell r="K418" t="str">
            <v xml:space="preserve"> </v>
          </cell>
          <cell r="R418">
            <v>1</v>
          </cell>
          <cell r="S418" t="str">
            <v>Non-controlled Assets  (A)</v>
          </cell>
          <cell r="T418">
            <v>0</v>
          </cell>
          <cell r="U418">
            <v>0</v>
          </cell>
          <cell r="V418">
            <v>0</v>
          </cell>
          <cell r="W418">
            <v>0</v>
          </cell>
          <cell r="X418">
            <v>0</v>
          </cell>
          <cell r="Z418">
            <v>1</v>
          </cell>
          <cell r="AA418">
            <v>1</v>
          </cell>
          <cell r="AB418">
            <v>1</v>
          </cell>
          <cell r="AC418">
            <v>1</v>
          </cell>
          <cell r="AD418">
            <v>1</v>
          </cell>
          <cell r="AF418">
            <v>0</v>
          </cell>
          <cell r="AG418">
            <v>0</v>
          </cell>
          <cell r="AH418">
            <v>0</v>
          </cell>
          <cell r="AI418">
            <v>0</v>
          </cell>
          <cell r="AJ418">
            <v>0</v>
          </cell>
        </row>
        <row r="419">
          <cell r="B419">
            <v>2</v>
          </cell>
          <cell r="C419" t="str">
            <v>Guarantees For Affiliates</v>
          </cell>
          <cell r="D419">
            <v>0</v>
          </cell>
          <cell r="E419">
            <v>0</v>
          </cell>
          <cell r="F419">
            <v>0</v>
          </cell>
          <cell r="G419">
            <v>1</v>
          </cell>
          <cell r="H419">
            <v>0</v>
          </cell>
          <cell r="I419">
            <v>1</v>
          </cell>
          <cell r="J419">
            <v>0</v>
          </cell>
          <cell r="K419" t="str">
            <v xml:space="preserve"> </v>
          </cell>
          <cell r="R419">
            <v>2</v>
          </cell>
          <cell r="S419" t="str">
            <v>Guarantees For Affiliates</v>
          </cell>
          <cell r="T419">
            <v>0</v>
          </cell>
          <cell r="U419">
            <v>0</v>
          </cell>
          <cell r="V419">
            <v>0</v>
          </cell>
          <cell r="W419">
            <v>0</v>
          </cell>
          <cell r="X419">
            <v>0</v>
          </cell>
          <cell r="Z419">
            <v>1</v>
          </cell>
          <cell r="AA419">
            <v>1</v>
          </cell>
          <cell r="AB419">
            <v>1</v>
          </cell>
          <cell r="AC419">
            <v>1</v>
          </cell>
          <cell r="AD419">
            <v>1</v>
          </cell>
          <cell r="AF419">
            <v>0</v>
          </cell>
          <cell r="AG419">
            <v>0</v>
          </cell>
          <cell r="AH419">
            <v>0</v>
          </cell>
          <cell r="AI419">
            <v>0</v>
          </cell>
          <cell r="AJ419">
            <v>0</v>
          </cell>
        </row>
        <row r="420">
          <cell r="B420">
            <v>3</v>
          </cell>
          <cell r="C420" t="str">
            <v>Contingent Liabilities (B)</v>
          </cell>
          <cell r="D420">
            <v>0</v>
          </cell>
          <cell r="E420">
            <v>0</v>
          </cell>
          <cell r="F420">
            <v>0</v>
          </cell>
          <cell r="G420">
            <v>1</v>
          </cell>
          <cell r="H420">
            <v>0</v>
          </cell>
          <cell r="I420">
            <v>1</v>
          </cell>
          <cell r="J420">
            <v>0</v>
          </cell>
          <cell r="K420" t="str">
            <v xml:space="preserve"> </v>
          </cell>
          <cell r="R420">
            <v>3</v>
          </cell>
          <cell r="S420" t="str">
            <v>Contingent Liabilities (B)</v>
          </cell>
          <cell r="T420">
            <v>0</v>
          </cell>
          <cell r="U420">
            <v>0</v>
          </cell>
          <cell r="V420">
            <v>0</v>
          </cell>
          <cell r="W420">
            <v>0</v>
          </cell>
          <cell r="X420">
            <v>0</v>
          </cell>
          <cell r="Z420">
            <v>1</v>
          </cell>
          <cell r="AA420">
            <v>1</v>
          </cell>
          <cell r="AB420">
            <v>1</v>
          </cell>
          <cell r="AC420">
            <v>1</v>
          </cell>
          <cell r="AD420">
            <v>1</v>
          </cell>
          <cell r="AF420">
            <v>0</v>
          </cell>
          <cell r="AG420">
            <v>0</v>
          </cell>
          <cell r="AH420">
            <v>0</v>
          </cell>
          <cell r="AI420">
            <v>0</v>
          </cell>
          <cell r="AJ420">
            <v>0</v>
          </cell>
        </row>
        <row r="421">
          <cell r="B421">
            <v>4</v>
          </cell>
          <cell r="C421" t="str">
            <v>Bank Liabilities (C)</v>
          </cell>
          <cell r="D421">
            <v>0</v>
          </cell>
          <cell r="E421">
            <v>0</v>
          </cell>
          <cell r="F421">
            <v>0</v>
          </cell>
          <cell r="G421">
            <v>1</v>
          </cell>
          <cell r="H421">
            <v>0</v>
          </cell>
          <cell r="I421">
            <v>1</v>
          </cell>
          <cell r="J421">
            <v>0</v>
          </cell>
          <cell r="K421" t="str">
            <v xml:space="preserve"> </v>
          </cell>
          <cell r="R421">
            <v>4</v>
          </cell>
          <cell r="S421" t="str">
            <v>Bank Liabilities (C)</v>
          </cell>
          <cell r="T421">
            <v>0</v>
          </cell>
          <cell r="U421">
            <v>0</v>
          </cell>
          <cell r="V421">
            <v>0</v>
          </cell>
          <cell r="W421">
            <v>0</v>
          </cell>
          <cell r="X421">
            <v>0</v>
          </cell>
          <cell r="Z421">
            <v>1</v>
          </cell>
          <cell r="AA421">
            <v>1</v>
          </cell>
          <cell r="AB421">
            <v>1</v>
          </cell>
          <cell r="AC421">
            <v>1</v>
          </cell>
          <cell r="AD421">
            <v>1</v>
          </cell>
          <cell r="AF421">
            <v>0</v>
          </cell>
          <cell r="AG421">
            <v>0</v>
          </cell>
          <cell r="AH421">
            <v>0</v>
          </cell>
          <cell r="AI421">
            <v>0</v>
          </cell>
          <cell r="AJ421">
            <v>0</v>
          </cell>
        </row>
        <row r="422">
          <cell r="B422">
            <v>5</v>
          </cell>
          <cell r="C422" t="str">
            <v>Collateralized Assets</v>
          </cell>
          <cell r="D422">
            <v>0</v>
          </cell>
          <cell r="E422">
            <v>0</v>
          </cell>
          <cell r="F422">
            <v>0</v>
          </cell>
          <cell r="G422">
            <v>1</v>
          </cell>
          <cell r="H422">
            <v>0</v>
          </cell>
          <cell r="I422">
            <v>1</v>
          </cell>
          <cell r="J422">
            <v>0</v>
          </cell>
          <cell r="K422" t="str">
            <v xml:space="preserve"> </v>
          </cell>
          <cell r="R422">
            <v>5</v>
          </cell>
          <cell r="S422" t="str">
            <v>Collateralized Assets</v>
          </cell>
          <cell r="T422">
            <v>0</v>
          </cell>
          <cell r="U422">
            <v>0</v>
          </cell>
          <cell r="V422">
            <v>0</v>
          </cell>
          <cell r="W422">
            <v>0</v>
          </cell>
          <cell r="X422">
            <v>0</v>
          </cell>
          <cell r="Z422">
            <v>1</v>
          </cell>
          <cell r="AA422">
            <v>1</v>
          </cell>
          <cell r="AB422">
            <v>1</v>
          </cell>
          <cell r="AC422">
            <v>1</v>
          </cell>
          <cell r="AD422">
            <v>1</v>
          </cell>
          <cell r="AF422">
            <v>0</v>
          </cell>
          <cell r="AG422">
            <v>0</v>
          </cell>
          <cell r="AH422">
            <v>0</v>
          </cell>
          <cell r="AI422">
            <v>0</v>
          </cell>
          <cell r="AJ422">
            <v>0</v>
          </cell>
        </row>
        <row r="423">
          <cell r="B423">
            <v>6</v>
          </cell>
          <cell r="C423" t="str">
            <v>Letters of Credit</v>
          </cell>
          <cell r="D423">
            <v>0</v>
          </cell>
          <cell r="E423">
            <v>0</v>
          </cell>
          <cell r="F423">
            <v>0</v>
          </cell>
          <cell r="G423">
            <v>1</v>
          </cell>
          <cell r="H423">
            <v>0</v>
          </cell>
          <cell r="I423">
            <v>1</v>
          </cell>
          <cell r="J423">
            <v>0</v>
          </cell>
          <cell r="K423" t="str">
            <v xml:space="preserve"> </v>
          </cell>
          <cell r="R423">
            <v>6</v>
          </cell>
          <cell r="S423" t="str">
            <v>Letters of Credit</v>
          </cell>
          <cell r="T423">
            <v>0</v>
          </cell>
          <cell r="U423">
            <v>0</v>
          </cell>
          <cell r="V423">
            <v>0</v>
          </cell>
          <cell r="W423">
            <v>0</v>
          </cell>
          <cell r="X423">
            <v>0</v>
          </cell>
          <cell r="Z423">
            <v>1</v>
          </cell>
          <cell r="AA423">
            <v>1</v>
          </cell>
          <cell r="AB423">
            <v>1</v>
          </cell>
          <cell r="AC423">
            <v>1</v>
          </cell>
          <cell r="AD423">
            <v>1</v>
          </cell>
          <cell r="AF423">
            <v>0</v>
          </cell>
          <cell r="AG423">
            <v>0</v>
          </cell>
          <cell r="AH423">
            <v>0</v>
          </cell>
          <cell r="AI423">
            <v>0</v>
          </cell>
          <cell r="AJ423">
            <v>0</v>
          </cell>
        </row>
        <row r="424">
          <cell r="B424">
            <v>7</v>
          </cell>
          <cell r="C424" t="str">
            <v>Long-Term Leases (D)</v>
          </cell>
          <cell r="D424">
            <v>0</v>
          </cell>
          <cell r="E424">
            <v>0</v>
          </cell>
          <cell r="F424">
            <v>0</v>
          </cell>
          <cell r="G424">
            <v>1</v>
          </cell>
          <cell r="H424">
            <v>0</v>
          </cell>
          <cell r="I424">
            <v>1</v>
          </cell>
          <cell r="J424">
            <v>0</v>
          </cell>
          <cell r="K424" t="str">
            <v xml:space="preserve"> </v>
          </cell>
          <cell r="R424">
            <v>7</v>
          </cell>
          <cell r="S424" t="str">
            <v>Long-Term Leases (D)</v>
          </cell>
          <cell r="T424">
            <v>0</v>
          </cell>
          <cell r="U424">
            <v>0</v>
          </cell>
          <cell r="V424">
            <v>0</v>
          </cell>
          <cell r="W424">
            <v>0</v>
          </cell>
          <cell r="X424">
            <v>0</v>
          </cell>
          <cell r="Z424">
            <v>1</v>
          </cell>
          <cell r="AA424">
            <v>1</v>
          </cell>
          <cell r="AB424">
            <v>1</v>
          </cell>
          <cell r="AC424">
            <v>1</v>
          </cell>
          <cell r="AD424">
            <v>1</v>
          </cell>
          <cell r="AF424">
            <v>0</v>
          </cell>
          <cell r="AG424">
            <v>0</v>
          </cell>
          <cell r="AH424">
            <v>0</v>
          </cell>
          <cell r="AI424">
            <v>0</v>
          </cell>
          <cell r="AJ424">
            <v>0</v>
          </cell>
        </row>
        <row r="425">
          <cell r="B425">
            <v>8</v>
          </cell>
          <cell r="C425" t="str">
            <v>Derivative Exposure (E)</v>
          </cell>
          <cell r="D425">
            <v>0</v>
          </cell>
          <cell r="E425">
            <v>0</v>
          </cell>
          <cell r="F425">
            <v>0</v>
          </cell>
          <cell r="G425">
            <v>1</v>
          </cell>
          <cell r="H425">
            <v>0</v>
          </cell>
          <cell r="I425">
            <v>1</v>
          </cell>
          <cell r="J425">
            <v>0</v>
          </cell>
          <cell r="K425" t="str">
            <v xml:space="preserve"> </v>
          </cell>
          <cell r="R425">
            <v>8</v>
          </cell>
          <cell r="S425" t="str">
            <v>Derivative Exposure (E)</v>
          </cell>
          <cell r="T425">
            <v>0</v>
          </cell>
          <cell r="U425">
            <v>0</v>
          </cell>
          <cell r="V425">
            <v>0</v>
          </cell>
          <cell r="W425">
            <v>0</v>
          </cell>
          <cell r="X425">
            <v>0</v>
          </cell>
          <cell r="Z425">
            <v>1</v>
          </cell>
          <cell r="AA425">
            <v>1</v>
          </cell>
          <cell r="AB425">
            <v>1</v>
          </cell>
          <cell r="AC425">
            <v>1</v>
          </cell>
          <cell r="AD425">
            <v>1</v>
          </cell>
          <cell r="AF425">
            <v>0</v>
          </cell>
          <cell r="AG425">
            <v>0</v>
          </cell>
          <cell r="AH425">
            <v>0</v>
          </cell>
          <cell r="AI425">
            <v>0</v>
          </cell>
          <cell r="AJ425">
            <v>0</v>
          </cell>
        </row>
        <row r="426">
          <cell r="B426">
            <v>9</v>
          </cell>
          <cell r="C426" t="str">
            <v>Separate Account Reserves</v>
          </cell>
          <cell r="D426">
            <v>0</v>
          </cell>
          <cell r="E426">
            <v>0</v>
          </cell>
          <cell r="F426">
            <v>0</v>
          </cell>
          <cell r="G426">
            <v>0.01</v>
          </cell>
          <cell r="H426">
            <v>0</v>
          </cell>
          <cell r="I426">
            <v>0.01</v>
          </cell>
          <cell r="J426">
            <v>0</v>
          </cell>
          <cell r="K426" t="str">
            <v xml:space="preserve"> </v>
          </cell>
          <cell r="R426">
            <v>9</v>
          </cell>
          <cell r="S426" t="str">
            <v>Separate Account Reserves</v>
          </cell>
          <cell r="T426">
            <v>0</v>
          </cell>
          <cell r="U426">
            <v>0</v>
          </cell>
          <cell r="V426">
            <v>0</v>
          </cell>
          <cell r="W426">
            <v>0</v>
          </cell>
          <cell r="X426">
            <v>0</v>
          </cell>
          <cell r="Z426">
            <v>0.01</v>
          </cell>
          <cell r="AA426">
            <v>0.01</v>
          </cell>
          <cell r="AB426">
            <v>0.01</v>
          </cell>
          <cell r="AC426">
            <v>0.01</v>
          </cell>
          <cell r="AD426">
            <v>0.01</v>
          </cell>
          <cell r="AF426">
            <v>0</v>
          </cell>
          <cell r="AG426">
            <v>0</v>
          </cell>
          <cell r="AH426">
            <v>0</v>
          </cell>
          <cell r="AI426">
            <v>0</v>
          </cell>
          <cell r="AJ426">
            <v>0</v>
          </cell>
        </row>
        <row r="427">
          <cell r="B427">
            <v>10</v>
          </cell>
          <cell r="C427" t="str">
            <v>Other</v>
          </cell>
          <cell r="D427">
            <v>0</v>
          </cell>
          <cell r="E427">
            <v>0</v>
          </cell>
          <cell r="F427">
            <v>0</v>
          </cell>
          <cell r="G427">
            <v>1</v>
          </cell>
          <cell r="H427">
            <v>0</v>
          </cell>
          <cell r="I427">
            <v>1</v>
          </cell>
          <cell r="J427">
            <v>0</v>
          </cell>
          <cell r="K427" t="str">
            <v xml:space="preserve"> </v>
          </cell>
          <cell r="R427">
            <v>10</v>
          </cell>
          <cell r="S427" t="str">
            <v>Other</v>
          </cell>
          <cell r="T427">
            <v>0</v>
          </cell>
          <cell r="U427">
            <v>0</v>
          </cell>
          <cell r="V427">
            <v>0</v>
          </cell>
          <cell r="W427">
            <v>0</v>
          </cell>
          <cell r="X427">
            <v>0</v>
          </cell>
          <cell r="Z427">
            <v>1</v>
          </cell>
          <cell r="AA427">
            <v>1</v>
          </cell>
          <cell r="AB427">
            <v>1</v>
          </cell>
          <cell r="AC427">
            <v>1</v>
          </cell>
          <cell r="AD427">
            <v>1</v>
          </cell>
          <cell r="AF427">
            <v>0</v>
          </cell>
          <cell r="AG427">
            <v>0</v>
          </cell>
          <cell r="AH427">
            <v>0</v>
          </cell>
          <cell r="AI427">
            <v>0</v>
          </cell>
          <cell r="AJ427">
            <v>0</v>
          </cell>
        </row>
        <row r="428">
          <cell r="B428">
            <v>11</v>
          </cell>
          <cell r="C428" t="str">
            <v>Other</v>
          </cell>
          <cell r="D428">
            <v>0</v>
          </cell>
          <cell r="E428">
            <v>0</v>
          </cell>
          <cell r="F428">
            <v>0</v>
          </cell>
          <cell r="G428">
            <v>1</v>
          </cell>
          <cell r="H428">
            <v>0</v>
          </cell>
          <cell r="I428">
            <v>1</v>
          </cell>
          <cell r="J428">
            <v>0</v>
          </cell>
          <cell r="K428" t="str">
            <v xml:space="preserve"> </v>
          </cell>
          <cell r="R428">
            <v>11</v>
          </cell>
          <cell r="S428" t="str">
            <v>Other</v>
          </cell>
          <cell r="T428">
            <v>0</v>
          </cell>
          <cell r="U428">
            <v>0</v>
          </cell>
          <cell r="V428">
            <v>0</v>
          </cell>
          <cell r="W428">
            <v>0</v>
          </cell>
          <cell r="X428">
            <v>0</v>
          </cell>
          <cell r="Z428">
            <v>1</v>
          </cell>
          <cell r="AA428">
            <v>1</v>
          </cell>
          <cell r="AB428">
            <v>1</v>
          </cell>
          <cell r="AC428">
            <v>1</v>
          </cell>
          <cell r="AD428">
            <v>1</v>
          </cell>
          <cell r="AF428">
            <v>0</v>
          </cell>
          <cell r="AG428">
            <v>0</v>
          </cell>
          <cell r="AH428">
            <v>0</v>
          </cell>
          <cell r="AI428">
            <v>0</v>
          </cell>
          <cell r="AJ428">
            <v>0</v>
          </cell>
        </row>
        <row r="430">
          <cell r="B430">
            <v>12</v>
          </cell>
          <cell r="C430" t="str">
            <v>Totals</v>
          </cell>
          <cell r="D430">
            <v>0</v>
          </cell>
          <cell r="E430">
            <v>0</v>
          </cell>
          <cell r="F430">
            <v>0</v>
          </cell>
          <cell r="G430">
            <v>0</v>
          </cell>
          <cell r="I430">
            <v>0</v>
          </cell>
          <cell r="J430">
            <v>0</v>
          </cell>
          <cell r="K430" t="str">
            <v xml:space="preserve"> =(B7)</v>
          </cell>
          <cell r="R430">
            <v>12</v>
          </cell>
          <cell r="S430" t="str">
            <v>Totals</v>
          </cell>
          <cell r="T430">
            <v>0</v>
          </cell>
          <cell r="U430">
            <v>0</v>
          </cell>
          <cell r="V430">
            <v>0</v>
          </cell>
          <cell r="W430">
            <v>0</v>
          </cell>
          <cell r="X430">
            <v>0</v>
          </cell>
          <cell r="Z430">
            <v>0</v>
          </cell>
          <cell r="AA430">
            <v>0</v>
          </cell>
          <cell r="AB430">
            <v>0</v>
          </cell>
          <cell r="AC430">
            <v>0</v>
          </cell>
          <cell r="AD430">
            <v>0</v>
          </cell>
          <cell r="AF430">
            <v>0</v>
          </cell>
          <cell r="AG430">
            <v>0</v>
          </cell>
          <cell r="AH430">
            <v>0</v>
          </cell>
          <cell r="AI430">
            <v>0</v>
          </cell>
          <cell r="AJ430">
            <v>0</v>
          </cell>
        </row>
        <row r="434">
          <cell r="C434" t="str">
            <v>Notes:</v>
          </cell>
          <cell r="S434" t="str">
            <v>Notes:</v>
          </cell>
        </row>
        <row r="435">
          <cell r="C435" t="str">
            <v>(A) - Amount of assets not exclusively under the control of the company, including assets that have been</v>
          </cell>
          <cell r="S435" t="str">
            <v>(A) - Amount of assets not exclusively under the control of the company, including assets that have been</v>
          </cell>
        </row>
        <row r="436">
          <cell r="C436" t="str">
            <v xml:space="preserve">        sold or transferred subject to put-option contract currently in force.</v>
          </cell>
          <cell r="S436" t="str">
            <v xml:space="preserve">        sold or transferred subject to put-option contract currently in force.</v>
          </cell>
        </row>
        <row r="437">
          <cell r="C437" t="str">
            <v>(B) - Thoroughly define contingencies included in the disclosed value ----&gt;</v>
          </cell>
          <cell r="G437" t="str">
            <v xml:space="preserve"> </v>
          </cell>
          <cell r="S437" t="str">
            <v>(B) - Thoroughly define contingencies included in the disclosed value.</v>
          </cell>
          <cell r="W437" t="str">
            <v xml:space="preserve"> </v>
          </cell>
        </row>
        <row r="438">
          <cell r="C438" t="str">
            <v>(C) - Banking liabilities held within consolidated operations</v>
          </cell>
          <cell r="S438" t="str">
            <v>(C) - Banking liabiliites held within consolidated operations</v>
          </cell>
        </row>
        <row r="439">
          <cell r="C439" t="str">
            <v>(D) - Exposure is the total future minimum lease obligations through year 3 and beyond</v>
          </cell>
          <cell r="S439" t="str">
            <v>(D) - Exposure is the total future minimum lease obligations through year 3 and beyond</v>
          </cell>
        </row>
        <row r="440">
          <cell r="C440" t="str">
            <v>(E) - Exposure is the negative mark to market amount for derivative contracts outstanding at the year-end.  If the exposure is posItive</v>
          </cell>
          <cell r="S440" t="str">
            <v>(E) - Exposure is the negative mark to market amount for derivative cotracts outstanding at the year-end.  If the exposure is posItive</v>
          </cell>
        </row>
        <row r="441">
          <cell r="C441" t="str">
            <v xml:space="preserve">        there is still counter-party risk that should start with a 1% charge and  be varied from there depending upon number, type and size of contracts.</v>
          </cell>
          <cell r="S441" t="str">
            <v xml:space="preserve">        there is still counter-party risk that should start with a 1% charge and  be varied from there depending upon number, type and size of contracts.</v>
          </cell>
        </row>
        <row r="445">
          <cell r="C445" t="str">
            <v>Company Name:</v>
          </cell>
          <cell r="D445" t="str">
            <v>XYZ Sample</v>
          </cell>
          <cell r="G445" t="str">
            <v>Currency:</v>
          </cell>
          <cell r="I445" t="str">
            <v>US Dollars</v>
          </cell>
          <cell r="K445" t="str">
            <v>Page 16</v>
          </cell>
        </row>
        <row r="446">
          <cell r="C446" t="str">
            <v>AMB Number:</v>
          </cell>
          <cell r="D446" t="str">
            <v>99999</v>
          </cell>
          <cell r="G446" t="str">
            <v>Denomination:</v>
          </cell>
          <cell r="I446" t="str">
            <v>(000)s</v>
          </cell>
        </row>
        <row r="447">
          <cell r="C447" t="str">
            <v>Analyst:</v>
          </cell>
          <cell r="D447" t="str">
            <v xml:space="preserve"> </v>
          </cell>
        </row>
        <row r="448">
          <cell r="G448" t="str">
            <v>BUSINESS RISK</v>
          </cell>
        </row>
        <row r="450">
          <cell r="F450">
            <v>40178</v>
          </cell>
        </row>
        <row r="451">
          <cell r="C451" t="str">
            <v>Off-Balance Sheet Items</v>
          </cell>
          <cell r="D451" t="str">
            <v>Baseline</v>
          </cell>
          <cell r="E451" t="str">
            <v>Adjustment</v>
          </cell>
          <cell r="F451" t="str">
            <v>Total</v>
          </cell>
          <cell r="G451" t="str">
            <v>Baseline Asset Risk Factor (%)</v>
          </cell>
          <cell r="H451" t="str">
            <v>Adjustment to Asset Risk Factor</v>
          </cell>
          <cell r="I451" t="str">
            <v>Total Asset Risk Factor (%)</v>
          </cell>
          <cell r="J451" t="str">
            <v>Adjusted Required Capital</v>
          </cell>
          <cell r="K451" t="str">
            <v>Explanation of Adjustment</v>
          </cell>
        </row>
        <row r="453">
          <cell r="B453">
            <v>1</v>
          </cell>
          <cell r="C453" t="str">
            <v>Non-controlled Assets  (A)</v>
          </cell>
          <cell r="D453">
            <v>0</v>
          </cell>
          <cell r="E453">
            <v>0</v>
          </cell>
          <cell r="F453">
            <v>0</v>
          </cell>
          <cell r="G453">
            <v>1</v>
          </cell>
          <cell r="H453">
            <v>0</v>
          </cell>
          <cell r="I453">
            <v>1</v>
          </cell>
          <cell r="J453">
            <v>0</v>
          </cell>
          <cell r="K453" t="str">
            <v xml:space="preserve"> </v>
          </cell>
        </row>
        <row r="454">
          <cell r="B454">
            <v>2</v>
          </cell>
          <cell r="C454" t="str">
            <v>Guarantees For Affiliates</v>
          </cell>
          <cell r="D454">
            <v>0</v>
          </cell>
          <cell r="E454">
            <v>0</v>
          </cell>
          <cell r="F454">
            <v>0</v>
          </cell>
          <cell r="G454">
            <v>1</v>
          </cell>
          <cell r="H454">
            <v>0</v>
          </cell>
          <cell r="I454">
            <v>1</v>
          </cell>
          <cell r="J454">
            <v>0</v>
          </cell>
          <cell r="K454" t="str">
            <v xml:space="preserve"> </v>
          </cell>
        </row>
        <row r="455">
          <cell r="B455">
            <v>3</v>
          </cell>
          <cell r="C455" t="str">
            <v>Contingent Liabilities (B)</v>
          </cell>
          <cell r="D455">
            <v>0</v>
          </cell>
          <cell r="E455">
            <v>0</v>
          </cell>
          <cell r="F455">
            <v>0</v>
          </cell>
          <cell r="G455">
            <v>1</v>
          </cell>
          <cell r="H455">
            <v>0</v>
          </cell>
          <cell r="I455">
            <v>1</v>
          </cell>
          <cell r="J455">
            <v>0</v>
          </cell>
          <cell r="K455" t="str">
            <v xml:space="preserve"> </v>
          </cell>
        </row>
        <row r="456">
          <cell r="B456">
            <v>4</v>
          </cell>
          <cell r="C456" t="str">
            <v>Bank Liabilities (C)</v>
          </cell>
          <cell r="D456">
            <v>0</v>
          </cell>
          <cell r="E456">
            <v>0</v>
          </cell>
          <cell r="F456">
            <v>0</v>
          </cell>
          <cell r="G456">
            <v>1</v>
          </cell>
          <cell r="H456">
            <v>0</v>
          </cell>
          <cell r="I456">
            <v>1</v>
          </cell>
          <cell r="J456">
            <v>0</v>
          </cell>
          <cell r="K456" t="str">
            <v xml:space="preserve"> </v>
          </cell>
        </row>
        <row r="457">
          <cell r="B457">
            <v>5</v>
          </cell>
          <cell r="C457" t="str">
            <v>Collateralized Assets</v>
          </cell>
          <cell r="D457">
            <v>0</v>
          </cell>
          <cell r="E457">
            <v>0</v>
          </cell>
          <cell r="F457">
            <v>0</v>
          </cell>
          <cell r="G457">
            <v>1</v>
          </cell>
          <cell r="H457">
            <v>0</v>
          </cell>
          <cell r="I457">
            <v>1</v>
          </cell>
          <cell r="J457">
            <v>0</v>
          </cell>
          <cell r="K457" t="str">
            <v xml:space="preserve"> </v>
          </cell>
        </row>
        <row r="458">
          <cell r="B458">
            <v>6</v>
          </cell>
          <cell r="C458" t="str">
            <v>Letters of Credit</v>
          </cell>
          <cell r="D458">
            <v>0</v>
          </cell>
          <cell r="E458">
            <v>0</v>
          </cell>
          <cell r="F458">
            <v>0</v>
          </cell>
          <cell r="G458">
            <v>1</v>
          </cell>
          <cell r="H458">
            <v>0</v>
          </cell>
          <cell r="I458">
            <v>1</v>
          </cell>
          <cell r="J458">
            <v>0</v>
          </cell>
          <cell r="K458" t="str">
            <v xml:space="preserve"> </v>
          </cell>
        </row>
        <row r="459">
          <cell r="B459">
            <v>7</v>
          </cell>
          <cell r="C459" t="str">
            <v>Long-Term Leases (D)</v>
          </cell>
          <cell r="D459">
            <v>0</v>
          </cell>
          <cell r="E459">
            <v>0</v>
          </cell>
          <cell r="F459">
            <v>0</v>
          </cell>
          <cell r="G459">
            <v>1</v>
          </cell>
          <cell r="H459">
            <v>0</v>
          </cell>
          <cell r="I459">
            <v>1</v>
          </cell>
          <cell r="J459">
            <v>0</v>
          </cell>
          <cell r="K459" t="str">
            <v xml:space="preserve"> </v>
          </cell>
        </row>
        <row r="460">
          <cell r="B460">
            <v>8</v>
          </cell>
          <cell r="C460" t="str">
            <v>Derivative Exposure (E)</v>
          </cell>
          <cell r="D460">
            <v>0</v>
          </cell>
          <cell r="E460">
            <v>0</v>
          </cell>
          <cell r="F460">
            <v>0</v>
          </cell>
          <cell r="G460">
            <v>1</v>
          </cell>
          <cell r="H460">
            <v>0</v>
          </cell>
          <cell r="I460">
            <v>1</v>
          </cell>
          <cell r="J460">
            <v>0</v>
          </cell>
          <cell r="K460" t="str">
            <v xml:space="preserve"> </v>
          </cell>
        </row>
        <row r="461">
          <cell r="B461">
            <v>9</v>
          </cell>
          <cell r="C461" t="str">
            <v>Separate Account Reserves</v>
          </cell>
          <cell r="D461">
            <v>0</v>
          </cell>
          <cell r="E461">
            <v>0</v>
          </cell>
          <cell r="F461">
            <v>0</v>
          </cell>
          <cell r="G461">
            <v>0.01</v>
          </cell>
          <cell r="H461">
            <v>0</v>
          </cell>
          <cell r="I461">
            <v>0.01</v>
          </cell>
          <cell r="J461">
            <v>0</v>
          </cell>
          <cell r="K461" t="str">
            <v xml:space="preserve"> </v>
          </cell>
        </row>
        <row r="462">
          <cell r="B462">
            <v>10</v>
          </cell>
          <cell r="C462" t="str">
            <v>Other</v>
          </cell>
          <cell r="D462">
            <v>0</v>
          </cell>
          <cell r="E462">
            <v>0</v>
          </cell>
          <cell r="F462">
            <v>0</v>
          </cell>
          <cell r="G462">
            <v>1</v>
          </cell>
          <cell r="H462">
            <v>0</v>
          </cell>
          <cell r="I462">
            <v>1</v>
          </cell>
          <cell r="J462">
            <v>0</v>
          </cell>
          <cell r="K462" t="str">
            <v xml:space="preserve"> </v>
          </cell>
        </row>
        <row r="463">
          <cell r="B463">
            <v>11</v>
          </cell>
          <cell r="C463" t="str">
            <v>Other</v>
          </cell>
          <cell r="D463">
            <v>0</v>
          </cell>
          <cell r="E463">
            <v>0</v>
          </cell>
          <cell r="F463">
            <v>0</v>
          </cell>
          <cell r="G463">
            <v>1</v>
          </cell>
          <cell r="H463">
            <v>0</v>
          </cell>
          <cell r="I463">
            <v>1</v>
          </cell>
          <cell r="J463">
            <v>0</v>
          </cell>
          <cell r="K463" t="str">
            <v xml:space="preserve"> </v>
          </cell>
        </row>
        <row r="465">
          <cell r="B465">
            <v>12</v>
          </cell>
          <cell r="C465" t="str">
            <v>Totals</v>
          </cell>
          <cell r="D465">
            <v>0</v>
          </cell>
          <cell r="E465">
            <v>0</v>
          </cell>
          <cell r="F465">
            <v>0</v>
          </cell>
          <cell r="G465">
            <v>0</v>
          </cell>
          <cell r="I465">
            <v>0</v>
          </cell>
          <cell r="J465">
            <v>0</v>
          </cell>
          <cell r="K465" t="str">
            <v xml:space="preserve"> =(B7)</v>
          </cell>
        </row>
        <row r="469">
          <cell r="C469" t="str">
            <v>Notes:</v>
          </cell>
        </row>
        <row r="470">
          <cell r="C470" t="str">
            <v>(A) - Amount of assets not exclusively under the control of the company, including assets that have been</v>
          </cell>
        </row>
        <row r="471">
          <cell r="C471" t="str">
            <v xml:space="preserve">        sold or transferred subject to put-option contract currently in force.</v>
          </cell>
        </row>
        <row r="472">
          <cell r="C472" t="str">
            <v>(B) - Thoroughly define contingencies included in the disclosed value ----&gt;</v>
          </cell>
          <cell r="G472" t="str">
            <v xml:space="preserve"> </v>
          </cell>
        </row>
        <row r="473">
          <cell r="C473" t="str">
            <v>(C) - Banking liabilities held within consolidated operations</v>
          </cell>
        </row>
        <row r="474">
          <cell r="C474" t="str">
            <v>(D) - Exposure is the total future minimum lease obligations through year 3 and beyond</v>
          </cell>
        </row>
        <row r="475">
          <cell r="C475" t="str">
            <v>(E) - Exposure is the negative mark to market amount for derivative contracts outstanding at the year-end.  If the exposure is posItive</v>
          </cell>
        </row>
        <row r="476">
          <cell r="C476" t="str">
            <v xml:space="preserve">        there is still counter-party risk that should start with a 1% charge and  be varied from there depending upon number, type and size of contracts.</v>
          </cell>
        </row>
        <row r="480">
          <cell r="C480" t="str">
            <v>Company Name:</v>
          </cell>
          <cell r="D480" t="str">
            <v>XYZ Sample</v>
          </cell>
          <cell r="G480" t="str">
            <v>Currency:</v>
          </cell>
          <cell r="I480" t="str">
            <v>US Dollars</v>
          </cell>
          <cell r="K480" t="str">
            <v>Page 24</v>
          </cell>
        </row>
        <row r="481">
          <cell r="C481" t="str">
            <v>AMB Number:</v>
          </cell>
          <cell r="D481" t="str">
            <v>99999</v>
          </cell>
          <cell r="G481" t="str">
            <v>Denomination:</v>
          </cell>
          <cell r="I481" t="str">
            <v>(000)s</v>
          </cell>
        </row>
        <row r="482">
          <cell r="C482" t="str">
            <v>Analyst:</v>
          </cell>
          <cell r="D482" t="str">
            <v xml:space="preserve"> </v>
          </cell>
        </row>
        <row r="483">
          <cell r="G483" t="str">
            <v>BUSINESS RISK</v>
          </cell>
        </row>
        <row r="485">
          <cell r="F485">
            <v>40543</v>
          </cell>
        </row>
        <row r="486">
          <cell r="C486" t="str">
            <v>Off-Balance Sheet Items</v>
          </cell>
          <cell r="D486" t="str">
            <v>Baseline</v>
          </cell>
          <cell r="E486" t="str">
            <v>Adjustment</v>
          </cell>
          <cell r="F486" t="str">
            <v>Total</v>
          </cell>
          <cell r="G486" t="str">
            <v>Baseline Asset Risk Factor (%)</v>
          </cell>
          <cell r="H486" t="str">
            <v>Adjustment to Asset Risk Factor</v>
          </cell>
          <cell r="I486" t="str">
            <v>Total Asset Risk Factor (%)</v>
          </cell>
          <cell r="J486" t="str">
            <v>Adjusted Required Capital</v>
          </cell>
          <cell r="K486" t="str">
            <v>Explanation of Adjustment</v>
          </cell>
        </row>
        <row r="488">
          <cell r="B488">
            <v>1</v>
          </cell>
          <cell r="C488" t="str">
            <v>Non-controlled Assets  (A)</v>
          </cell>
          <cell r="D488">
            <v>0</v>
          </cell>
          <cell r="E488">
            <v>0</v>
          </cell>
          <cell r="F488">
            <v>0</v>
          </cell>
          <cell r="G488">
            <v>1</v>
          </cell>
          <cell r="H488">
            <v>0</v>
          </cell>
          <cell r="I488">
            <v>1</v>
          </cell>
          <cell r="J488">
            <v>0</v>
          </cell>
          <cell r="K488" t="str">
            <v xml:space="preserve"> </v>
          </cell>
        </row>
        <row r="489">
          <cell r="B489">
            <v>2</v>
          </cell>
          <cell r="C489" t="str">
            <v>Guarantees For Affiliates</v>
          </cell>
          <cell r="D489">
            <v>0</v>
          </cell>
          <cell r="E489">
            <v>0</v>
          </cell>
          <cell r="F489">
            <v>0</v>
          </cell>
          <cell r="G489">
            <v>1</v>
          </cell>
          <cell r="H489">
            <v>0</v>
          </cell>
          <cell r="I489">
            <v>1</v>
          </cell>
          <cell r="J489">
            <v>0</v>
          </cell>
          <cell r="K489" t="str">
            <v xml:space="preserve"> </v>
          </cell>
        </row>
        <row r="490">
          <cell r="B490">
            <v>3</v>
          </cell>
          <cell r="C490" t="str">
            <v>Contingent Liabilities (B)</v>
          </cell>
          <cell r="D490">
            <v>0</v>
          </cell>
          <cell r="E490">
            <v>0</v>
          </cell>
          <cell r="F490">
            <v>0</v>
          </cell>
          <cell r="G490">
            <v>1</v>
          </cell>
          <cell r="H490">
            <v>0</v>
          </cell>
          <cell r="I490">
            <v>1</v>
          </cell>
          <cell r="J490">
            <v>0</v>
          </cell>
          <cell r="K490" t="str">
            <v xml:space="preserve"> </v>
          </cell>
        </row>
        <row r="491">
          <cell r="B491">
            <v>4</v>
          </cell>
          <cell r="C491" t="str">
            <v>Bank Liabilities (C)</v>
          </cell>
          <cell r="D491">
            <v>0</v>
          </cell>
          <cell r="E491">
            <v>0</v>
          </cell>
          <cell r="F491">
            <v>0</v>
          </cell>
          <cell r="G491">
            <v>1</v>
          </cell>
          <cell r="H491">
            <v>0</v>
          </cell>
          <cell r="I491">
            <v>1</v>
          </cell>
          <cell r="J491">
            <v>0</v>
          </cell>
          <cell r="K491" t="str">
            <v xml:space="preserve"> </v>
          </cell>
        </row>
        <row r="492">
          <cell r="B492">
            <v>5</v>
          </cell>
          <cell r="C492" t="str">
            <v>Collateralized Assets</v>
          </cell>
          <cell r="D492">
            <v>0</v>
          </cell>
          <cell r="E492">
            <v>0</v>
          </cell>
          <cell r="F492">
            <v>0</v>
          </cell>
          <cell r="G492">
            <v>1</v>
          </cell>
          <cell r="H492">
            <v>0</v>
          </cell>
          <cell r="I492">
            <v>1</v>
          </cell>
          <cell r="J492">
            <v>0</v>
          </cell>
          <cell r="K492" t="str">
            <v xml:space="preserve"> </v>
          </cell>
        </row>
        <row r="493">
          <cell r="B493">
            <v>6</v>
          </cell>
          <cell r="C493" t="str">
            <v>Letters of Credit</v>
          </cell>
          <cell r="D493">
            <v>0</v>
          </cell>
          <cell r="E493">
            <v>0</v>
          </cell>
          <cell r="F493">
            <v>0</v>
          </cell>
          <cell r="G493">
            <v>1</v>
          </cell>
          <cell r="H493">
            <v>0</v>
          </cell>
          <cell r="I493">
            <v>1</v>
          </cell>
          <cell r="J493">
            <v>0</v>
          </cell>
          <cell r="K493" t="str">
            <v xml:space="preserve"> </v>
          </cell>
        </row>
        <row r="494">
          <cell r="B494">
            <v>7</v>
          </cell>
          <cell r="C494" t="str">
            <v>Long-Term Leases (D)</v>
          </cell>
          <cell r="D494">
            <v>0</v>
          </cell>
          <cell r="E494">
            <v>0</v>
          </cell>
          <cell r="F494">
            <v>0</v>
          </cell>
          <cell r="G494">
            <v>1</v>
          </cell>
          <cell r="H494">
            <v>0</v>
          </cell>
          <cell r="I494">
            <v>1</v>
          </cell>
          <cell r="J494">
            <v>0</v>
          </cell>
          <cell r="K494" t="str">
            <v xml:space="preserve"> </v>
          </cell>
        </row>
        <row r="495">
          <cell r="B495">
            <v>8</v>
          </cell>
          <cell r="C495" t="str">
            <v>Derivative Exposure (E)</v>
          </cell>
          <cell r="D495">
            <v>0</v>
          </cell>
          <cell r="E495">
            <v>0</v>
          </cell>
          <cell r="F495">
            <v>0</v>
          </cell>
          <cell r="G495">
            <v>1</v>
          </cell>
          <cell r="H495">
            <v>0</v>
          </cell>
          <cell r="I495">
            <v>1</v>
          </cell>
          <cell r="J495">
            <v>0</v>
          </cell>
          <cell r="K495" t="str">
            <v xml:space="preserve"> </v>
          </cell>
        </row>
        <row r="496">
          <cell r="B496">
            <v>9</v>
          </cell>
          <cell r="C496" t="str">
            <v>Separate Account Reserves</v>
          </cell>
          <cell r="D496">
            <v>0</v>
          </cell>
          <cell r="E496">
            <v>0</v>
          </cell>
          <cell r="F496">
            <v>0</v>
          </cell>
          <cell r="G496">
            <v>0.01</v>
          </cell>
          <cell r="H496">
            <v>0</v>
          </cell>
          <cell r="I496">
            <v>0.01</v>
          </cell>
          <cell r="J496">
            <v>0</v>
          </cell>
          <cell r="K496" t="str">
            <v xml:space="preserve"> </v>
          </cell>
        </row>
        <row r="497">
          <cell r="B497">
            <v>10</v>
          </cell>
          <cell r="C497" t="str">
            <v>Other</v>
          </cell>
          <cell r="D497">
            <v>0</v>
          </cell>
          <cell r="E497">
            <v>0</v>
          </cell>
          <cell r="F497">
            <v>0</v>
          </cell>
          <cell r="G497">
            <v>1</v>
          </cell>
          <cell r="H497">
            <v>0</v>
          </cell>
          <cell r="I497">
            <v>1</v>
          </cell>
          <cell r="J497">
            <v>0</v>
          </cell>
          <cell r="K497" t="str">
            <v xml:space="preserve"> </v>
          </cell>
        </row>
        <row r="498">
          <cell r="B498">
            <v>11</v>
          </cell>
          <cell r="C498" t="str">
            <v>Other</v>
          </cell>
          <cell r="D498">
            <v>0</v>
          </cell>
          <cell r="E498">
            <v>0</v>
          </cell>
          <cell r="F498">
            <v>0</v>
          </cell>
          <cell r="G498">
            <v>1</v>
          </cell>
          <cell r="H498">
            <v>0</v>
          </cell>
          <cell r="I498">
            <v>1</v>
          </cell>
          <cell r="J498">
            <v>0</v>
          </cell>
          <cell r="K498" t="str">
            <v xml:space="preserve"> </v>
          </cell>
        </row>
        <row r="500">
          <cell r="B500">
            <v>12</v>
          </cell>
          <cell r="C500" t="str">
            <v>Totals</v>
          </cell>
          <cell r="D500">
            <v>0</v>
          </cell>
          <cell r="E500">
            <v>0</v>
          </cell>
          <cell r="F500">
            <v>0</v>
          </cell>
          <cell r="G500">
            <v>0</v>
          </cell>
          <cell r="I500">
            <v>0</v>
          </cell>
          <cell r="J500">
            <v>0</v>
          </cell>
          <cell r="K500" t="str">
            <v xml:space="preserve"> =(B7)</v>
          </cell>
        </row>
        <row r="504">
          <cell r="C504" t="str">
            <v>Notes:</v>
          </cell>
        </row>
        <row r="505">
          <cell r="C505" t="str">
            <v>(A) - Amount of assets not exclusively under the control of the company, including assets that have been</v>
          </cell>
        </row>
        <row r="506">
          <cell r="C506" t="str">
            <v xml:space="preserve">        sold or transferred subject to put-option contract currently in force.</v>
          </cell>
        </row>
        <row r="507">
          <cell r="C507" t="str">
            <v>(B) - Thoroughly define contingencies included in the disclosed value ----&gt;</v>
          </cell>
          <cell r="G507" t="str">
            <v xml:space="preserve"> </v>
          </cell>
        </row>
        <row r="508">
          <cell r="C508" t="str">
            <v>(C) - Banking liabilities held within consolidated operations</v>
          </cell>
        </row>
        <row r="509">
          <cell r="C509" t="str">
            <v>(D) - Exposure is the total future minimum lease obligations through year 3 and beyond</v>
          </cell>
        </row>
        <row r="510">
          <cell r="C510" t="str">
            <v>(E) - Exposure is the negative mark to market amount for derivative contracts outstanding at the year-end.  If the exposure is posItive</v>
          </cell>
        </row>
        <row r="511">
          <cell r="C511" t="str">
            <v xml:space="preserve">        there is still counter-party risk that should start with a 1% charge and  be varied from there depending upon number, type and size of contracts.</v>
          </cell>
        </row>
        <row r="515">
          <cell r="C515" t="str">
            <v>Company Name:</v>
          </cell>
          <cell r="D515" t="str">
            <v>XYZ Sample</v>
          </cell>
          <cell r="G515" t="str">
            <v>Currency:</v>
          </cell>
          <cell r="I515" t="str">
            <v>US Dollars</v>
          </cell>
          <cell r="K515" t="str">
            <v>Page 32</v>
          </cell>
        </row>
        <row r="516">
          <cell r="C516" t="str">
            <v>AMB Number:</v>
          </cell>
          <cell r="D516" t="str">
            <v>99999</v>
          </cell>
          <cell r="G516" t="str">
            <v>Denomination:</v>
          </cell>
          <cell r="I516" t="str">
            <v>(000)s</v>
          </cell>
        </row>
        <row r="517">
          <cell r="C517" t="str">
            <v>Analyst:</v>
          </cell>
          <cell r="D517" t="str">
            <v xml:space="preserve"> </v>
          </cell>
        </row>
        <row r="518">
          <cell r="G518" t="str">
            <v>BUSINESS RISK</v>
          </cell>
        </row>
        <row r="520">
          <cell r="F520">
            <v>40908</v>
          </cell>
        </row>
        <row r="521">
          <cell r="C521" t="str">
            <v>Off-Balance Sheet Items</v>
          </cell>
          <cell r="D521" t="str">
            <v>Baseline</v>
          </cell>
          <cell r="E521" t="str">
            <v>Adjustment</v>
          </cell>
          <cell r="F521" t="str">
            <v>Total</v>
          </cell>
          <cell r="G521" t="str">
            <v>Baseline Asset Risk Factor (%)</v>
          </cell>
          <cell r="H521" t="str">
            <v>Adjustment to Asset Risk Factor</v>
          </cell>
          <cell r="I521" t="str">
            <v>Total Asset Risk Factor (%)</v>
          </cell>
          <cell r="J521" t="str">
            <v>Adjusted Required Capital</v>
          </cell>
          <cell r="K521" t="str">
            <v>Explanation of Adjustment</v>
          </cell>
        </row>
        <row r="523">
          <cell r="B523">
            <v>1</v>
          </cell>
          <cell r="C523" t="str">
            <v>Non-controlled Assets  (A)</v>
          </cell>
          <cell r="D523">
            <v>0</v>
          </cell>
          <cell r="E523">
            <v>0</v>
          </cell>
          <cell r="F523">
            <v>0</v>
          </cell>
          <cell r="G523">
            <v>1</v>
          </cell>
          <cell r="H523">
            <v>0</v>
          </cell>
          <cell r="I523">
            <v>1</v>
          </cell>
          <cell r="J523">
            <v>0</v>
          </cell>
          <cell r="K523" t="str">
            <v xml:space="preserve"> </v>
          </cell>
        </row>
        <row r="524">
          <cell r="B524">
            <v>2</v>
          </cell>
          <cell r="C524" t="str">
            <v>Guarantees For Affiliates</v>
          </cell>
          <cell r="D524">
            <v>0</v>
          </cell>
          <cell r="E524">
            <v>0</v>
          </cell>
          <cell r="F524">
            <v>0</v>
          </cell>
          <cell r="G524">
            <v>1</v>
          </cell>
          <cell r="H524">
            <v>0</v>
          </cell>
          <cell r="I524">
            <v>1</v>
          </cell>
          <cell r="J524">
            <v>0</v>
          </cell>
          <cell r="K524" t="str">
            <v xml:space="preserve"> </v>
          </cell>
        </row>
        <row r="525">
          <cell r="B525">
            <v>3</v>
          </cell>
          <cell r="C525" t="str">
            <v>Contingent Liabilities (B)</v>
          </cell>
          <cell r="D525">
            <v>0</v>
          </cell>
          <cell r="E525">
            <v>0</v>
          </cell>
          <cell r="F525">
            <v>0</v>
          </cell>
          <cell r="G525">
            <v>1</v>
          </cell>
          <cell r="H525">
            <v>0</v>
          </cell>
          <cell r="I525">
            <v>1</v>
          </cell>
          <cell r="J525">
            <v>0</v>
          </cell>
          <cell r="K525" t="str">
            <v xml:space="preserve"> </v>
          </cell>
        </row>
        <row r="526">
          <cell r="B526">
            <v>4</v>
          </cell>
          <cell r="C526" t="str">
            <v>Bank Liabilities (C)</v>
          </cell>
          <cell r="D526">
            <v>0</v>
          </cell>
          <cell r="E526">
            <v>0</v>
          </cell>
          <cell r="F526">
            <v>0</v>
          </cell>
          <cell r="G526">
            <v>1</v>
          </cell>
          <cell r="H526">
            <v>0</v>
          </cell>
          <cell r="I526">
            <v>1</v>
          </cell>
          <cell r="J526">
            <v>0</v>
          </cell>
          <cell r="K526" t="str">
            <v xml:space="preserve"> </v>
          </cell>
        </row>
        <row r="527">
          <cell r="B527">
            <v>5</v>
          </cell>
          <cell r="C527" t="str">
            <v>Collateralized Assets</v>
          </cell>
          <cell r="D527">
            <v>0</v>
          </cell>
          <cell r="E527">
            <v>0</v>
          </cell>
          <cell r="F527">
            <v>0</v>
          </cell>
          <cell r="G527">
            <v>1</v>
          </cell>
          <cell r="H527">
            <v>0</v>
          </cell>
          <cell r="I527">
            <v>1</v>
          </cell>
          <cell r="J527">
            <v>0</v>
          </cell>
          <cell r="K527" t="str">
            <v xml:space="preserve"> </v>
          </cell>
        </row>
        <row r="528">
          <cell r="B528">
            <v>6</v>
          </cell>
          <cell r="C528" t="str">
            <v>Letters of Credit</v>
          </cell>
          <cell r="D528">
            <v>0</v>
          </cell>
          <cell r="E528">
            <v>0</v>
          </cell>
          <cell r="F528">
            <v>0</v>
          </cell>
          <cell r="G528">
            <v>1</v>
          </cell>
          <cell r="H528">
            <v>0</v>
          </cell>
          <cell r="I528">
            <v>1</v>
          </cell>
          <cell r="J528">
            <v>0</v>
          </cell>
          <cell r="K528" t="str">
            <v xml:space="preserve"> </v>
          </cell>
        </row>
        <row r="529">
          <cell r="B529">
            <v>7</v>
          </cell>
          <cell r="C529" t="str">
            <v>Long-Term Leases (D)</v>
          </cell>
          <cell r="D529">
            <v>0</v>
          </cell>
          <cell r="E529">
            <v>0</v>
          </cell>
          <cell r="F529">
            <v>0</v>
          </cell>
          <cell r="G529">
            <v>1</v>
          </cell>
          <cell r="H529">
            <v>0</v>
          </cell>
          <cell r="I529">
            <v>1</v>
          </cell>
          <cell r="J529">
            <v>0</v>
          </cell>
          <cell r="K529" t="str">
            <v xml:space="preserve"> </v>
          </cell>
        </row>
        <row r="530">
          <cell r="B530">
            <v>8</v>
          </cell>
          <cell r="C530" t="str">
            <v>Derivative Exposure (E)</v>
          </cell>
          <cell r="D530">
            <v>0</v>
          </cell>
          <cell r="E530">
            <v>0</v>
          </cell>
          <cell r="F530">
            <v>0</v>
          </cell>
          <cell r="G530">
            <v>1</v>
          </cell>
          <cell r="H530">
            <v>0</v>
          </cell>
          <cell r="I530">
            <v>1</v>
          </cell>
          <cell r="J530">
            <v>0</v>
          </cell>
          <cell r="K530" t="str">
            <v xml:space="preserve"> </v>
          </cell>
        </row>
        <row r="531">
          <cell r="B531">
            <v>9</v>
          </cell>
          <cell r="C531" t="str">
            <v>Separate Account Reserves</v>
          </cell>
          <cell r="D531">
            <v>0</v>
          </cell>
          <cell r="E531">
            <v>0</v>
          </cell>
          <cell r="F531">
            <v>0</v>
          </cell>
          <cell r="G531">
            <v>0.01</v>
          </cell>
          <cell r="H531">
            <v>0</v>
          </cell>
          <cell r="I531">
            <v>0.01</v>
          </cell>
          <cell r="J531">
            <v>0</v>
          </cell>
          <cell r="K531" t="str">
            <v xml:space="preserve"> </v>
          </cell>
        </row>
        <row r="532">
          <cell r="B532">
            <v>10</v>
          </cell>
          <cell r="C532" t="str">
            <v>Other</v>
          </cell>
          <cell r="D532">
            <v>0</v>
          </cell>
          <cell r="E532">
            <v>0</v>
          </cell>
          <cell r="F532">
            <v>0</v>
          </cell>
          <cell r="G532">
            <v>1</v>
          </cell>
          <cell r="H532">
            <v>0</v>
          </cell>
          <cell r="I532">
            <v>1</v>
          </cell>
          <cell r="J532">
            <v>0</v>
          </cell>
          <cell r="K532" t="str">
            <v xml:space="preserve"> </v>
          </cell>
        </row>
        <row r="533">
          <cell r="B533">
            <v>11</v>
          </cell>
          <cell r="C533" t="str">
            <v>Other</v>
          </cell>
          <cell r="D533">
            <v>0</v>
          </cell>
          <cell r="E533">
            <v>0</v>
          </cell>
          <cell r="F533">
            <v>0</v>
          </cell>
          <cell r="G533">
            <v>1</v>
          </cell>
          <cell r="H533">
            <v>0</v>
          </cell>
          <cell r="I533">
            <v>1</v>
          </cell>
          <cell r="J533">
            <v>0</v>
          </cell>
          <cell r="K533" t="str">
            <v xml:space="preserve"> </v>
          </cell>
        </row>
        <row r="535">
          <cell r="B535">
            <v>12</v>
          </cell>
          <cell r="C535" t="str">
            <v>Totals</v>
          </cell>
          <cell r="D535">
            <v>0</v>
          </cell>
          <cell r="E535">
            <v>0</v>
          </cell>
          <cell r="F535">
            <v>0</v>
          </cell>
          <cell r="G535">
            <v>0</v>
          </cell>
          <cell r="I535">
            <v>0</v>
          </cell>
          <cell r="J535">
            <v>0</v>
          </cell>
          <cell r="K535" t="str">
            <v xml:space="preserve"> =(B7)</v>
          </cell>
        </row>
        <row r="539">
          <cell r="C539" t="str">
            <v>Notes:</v>
          </cell>
        </row>
        <row r="540">
          <cell r="C540" t="str">
            <v>(A) - Amount of assets not exclusively under the control of the company, including assets that have been</v>
          </cell>
        </row>
        <row r="541">
          <cell r="C541" t="str">
            <v xml:space="preserve">        sold or transferred subject to put-option contract currently in force.</v>
          </cell>
        </row>
        <row r="542">
          <cell r="C542" t="str">
            <v>(B) - Thoroughly define contingencies included in the disclosed value ----&gt;</v>
          </cell>
          <cell r="G542" t="str">
            <v xml:space="preserve"> </v>
          </cell>
        </row>
        <row r="543">
          <cell r="C543" t="str">
            <v>(C) - Banking liabilities held within consolidated operations</v>
          </cell>
        </row>
        <row r="544">
          <cell r="C544" t="str">
            <v>(D) - Exposure is the total future minimum lease obligations through year 3 and beyond</v>
          </cell>
        </row>
        <row r="545">
          <cell r="C545" t="str">
            <v>(E) - Exposure is the negative mark to market amount for derivative contracts outstanding at the year-end.  If the exposure is posItive</v>
          </cell>
        </row>
        <row r="546">
          <cell r="C546" t="str">
            <v xml:space="preserve">        there is still counter-party risk that should start with a 1% charge and  be varied from there depending upon number, type and size of contracts.</v>
          </cell>
        </row>
        <row r="550">
          <cell r="C550" t="str">
            <v>Company Name:</v>
          </cell>
          <cell r="D550" t="str">
            <v>XYZ Sample</v>
          </cell>
          <cell r="G550" t="str">
            <v>Currency:</v>
          </cell>
          <cell r="I550" t="str">
            <v>US Dollars</v>
          </cell>
          <cell r="K550" t="str">
            <v>Page 40</v>
          </cell>
        </row>
        <row r="551">
          <cell r="C551" t="str">
            <v>AMB Number:</v>
          </cell>
          <cell r="D551" t="str">
            <v>99999</v>
          </cell>
          <cell r="G551" t="str">
            <v>Denomination:</v>
          </cell>
          <cell r="I551" t="str">
            <v>(000)s</v>
          </cell>
        </row>
        <row r="552">
          <cell r="C552" t="str">
            <v>Analyst:</v>
          </cell>
          <cell r="D552" t="str">
            <v xml:space="preserve"> </v>
          </cell>
        </row>
        <row r="553">
          <cell r="G553" t="str">
            <v>BUSINESS RISK</v>
          </cell>
        </row>
        <row r="555">
          <cell r="F555">
            <v>41274</v>
          </cell>
        </row>
        <row r="556">
          <cell r="C556" t="str">
            <v>Off-Balance Sheet Items</v>
          </cell>
          <cell r="D556" t="str">
            <v>Baseline</v>
          </cell>
          <cell r="E556" t="str">
            <v>Adjustment</v>
          </cell>
          <cell r="F556" t="str">
            <v>Total</v>
          </cell>
          <cell r="G556" t="str">
            <v>Baseline Asset Risk Factor (%)</v>
          </cell>
          <cell r="H556" t="str">
            <v>Adjustment to Asset Risk Factor</v>
          </cell>
          <cell r="I556" t="str">
            <v>Total Asset Risk Factor (%)</v>
          </cell>
          <cell r="J556" t="str">
            <v>Adjusted Required Capital</v>
          </cell>
          <cell r="K556" t="str">
            <v>Explanation of Adjustment</v>
          </cell>
        </row>
        <row r="558">
          <cell r="B558">
            <v>1</v>
          </cell>
          <cell r="C558" t="str">
            <v>Non-controlled Assets  (A)</v>
          </cell>
          <cell r="D558">
            <v>0</v>
          </cell>
          <cell r="E558">
            <v>0</v>
          </cell>
          <cell r="F558">
            <v>0</v>
          </cell>
          <cell r="G558">
            <v>1</v>
          </cell>
          <cell r="H558">
            <v>0</v>
          </cell>
          <cell r="I558">
            <v>1</v>
          </cell>
          <cell r="J558">
            <v>0</v>
          </cell>
          <cell r="K558" t="str">
            <v xml:space="preserve"> </v>
          </cell>
        </row>
        <row r="559">
          <cell r="B559">
            <v>2</v>
          </cell>
          <cell r="C559" t="str">
            <v>Guarantees For Affiliates</v>
          </cell>
          <cell r="D559">
            <v>0</v>
          </cell>
          <cell r="E559">
            <v>0</v>
          </cell>
          <cell r="F559">
            <v>0</v>
          </cell>
          <cell r="G559">
            <v>1</v>
          </cell>
          <cell r="H559">
            <v>0</v>
          </cell>
          <cell r="I559">
            <v>1</v>
          </cell>
          <cell r="J559">
            <v>0</v>
          </cell>
          <cell r="K559" t="str">
            <v xml:space="preserve"> </v>
          </cell>
        </row>
        <row r="560">
          <cell r="B560">
            <v>3</v>
          </cell>
          <cell r="C560" t="str">
            <v>Contingent Liabilities (B)</v>
          </cell>
          <cell r="D560">
            <v>0</v>
          </cell>
          <cell r="E560">
            <v>0</v>
          </cell>
          <cell r="F560">
            <v>0</v>
          </cell>
          <cell r="G560">
            <v>1</v>
          </cell>
          <cell r="H560">
            <v>0</v>
          </cell>
          <cell r="I560">
            <v>1</v>
          </cell>
          <cell r="J560">
            <v>0</v>
          </cell>
          <cell r="K560" t="str">
            <v xml:space="preserve"> </v>
          </cell>
        </row>
        <row r="561">
          <cell r="B561">
            <v>4</v>
          </cell>
          <cell r="C561" t="str">
            <v>Bank Liabilities (C)</v>
          </cell>
          <cell r="D561">
            <v>0</v>
          </cell>
          <cell r="E561">
            <v>0</v>
          </cell>
          <cell r="F561">
            <v>0</v>
          </cell>
          <cell r="G561">
            <v>1</v>
          </cell>
          <cell r="H561">
            <v>0</v>
          </cell>
          <cell r="I561">
            <v>1</v>
          </cell>
          <cell r="J561">
            <v>0</v>
          </cell>
          <cell r="K561" t="str">
            <v xml:space="preserve"> </v>
          </cell>
        </row>
        <row r="562">
          <cell r="B562">
            <v>5</v>
          </cell>
          <cell r="C562" t="str">
            <v>Collateralized Assets</v>
          </cell>
          <cell r="D562">
            <v>0</v>
          </cell>
          <cell r="E562">
            <v>0</v>
          </cell>
          <cell r="F562">
            <v>0</v>
          </cell>
          <cell r="G562">
            <v>1</v>
          </cell>
          <cell r="H562">
            <v>0</v>
          </cell>
          <cell r="I562">
            <v>1</v>
          </cell>
          <cell r="J562">
            <v>0</v>
          </cell>
          <cell r="K562" t="str">
            <v xml:space="preserve"> </v>
          </cell>
        </row>
        <row r="563">
          <cell r="B563">
            <v>6</v>
          </cell>
          <cell r="C563" t="str">
            <v>Letters of Credit</v>
          </cell>
          <cell r="D563">
            <v>0</v>
          </cell>
          <cell r="E563">
            <v>0</v>
          </cell>
          <cell r="F563">
            <v>0</v>
          </cell>
          <cell r="G563">
            <v>1</v>
          </cell>
          <cell r="H563">
            <v>0</v>
          </cell>
          <cell r="I563">
            <v>1</v>
          </cell>
          <cell r="J563">
            <v>0</v>
          </cell>
          <cell r="K563" t="str">
            <v xml:space="preserve"> </v>
          </cell>
        </row>
        <row r="564">
          <cell r="B564">
            <v>7</v>
          </cell>
          <cell r="C564" t="str">
            <v>Long-Term Leases (D)</v>
          </cell>
          <cell r="D564">
            <v>0</v>
          </cell>
          <cell r="E564">
            <v>0</v>
          </cell>
          <cell r="F564">
            <v>0</v>
          </cell>
          <cell r="G564">
            <v>1</v>
          </cell>
          <cell r="H564">
            <v>0</v>
          </cell>
          <cell r="I564">
            <v>1</v>
          </cell>
          <cell r="J564">
            <v>0</v>
          </cell>
          <cell r="K564" t="str">
            <v xml:space="preserve"> </v>
          </cell>
        </row>
        <row r="565">
          <cell r="B565">
            <v>8</v>
          </cell>
          <cell r="C565" t="str">
            <v>Derivative Exposure (E)</v>
          </cell>
          <cell r="D565">
            <v>0</v>
          </cell>
          <cell r="E565">
            <v>0</v>
          </cell>
          <cell r="F565">
            <v>0</v>
          </cell>
          <cell r="G565">
            <v>1</v>
          </cell>
          <cell r="H565">
            <v>0</v>
          </cell>
          <cell r="I565">
            <v>1</v>
          </cell>
          <cell r="J565">
            <v>0</v>
          </cell>
          <cell r="K565" t="str">
            <v xml:space="preserve"> </v>
          </cell>
        </row>
        <row r="566">
          <cell r="B566">
            <v>9</v>
          </cell>
          <cell r="C566" t="str">
            <v>Separate Account Reserves</v>
          </cell>
          <cell r="D566">
            <v>0</v>
          </cell>
          <cell r="E566">
            <v>0</v>
          </cell>
          <cell r="F566">
            <v>0</v>
          </cell>
          <cell r="G566">
            <v>0.01</v>
          </cell>
          <cell r="H566">
            <v>0</v>
          </cell>
          <cell r="I566">
            <v>0.01</v>
          </cell>
          <cell r="J566">
            <v>0</v>
          </cell>
          <cell r="K566" t="str">
            <v xml:space="preserve"> </v>
          </cell>
        </row>
        <row r="567">
          <cell r="B567">
            <v>10</v>
          </cell>
          <cell r="C567" t="str">
            <v>Other</v>
          </cell>
          <cell r="D567">
            <v>0</v>
          </cell>
          <cell r="E567">
            <v>0</v>
          </cell>
          <cell r="F567">
            <v>0</v>
          </cell>
          <cell r="G567">
            <v>1</v>
          </cell>
          <cell r="H567">
            <v>0</v>
          </cell>
          <cell r="I567">
            <v>1</v>
          </cell>
          <cell r="J567">
            <v>0</v>
          </cell>
          <cell r="K567" t="str">
            <v xml:space="preserve"> </v>
          </cell>
        </row>
        <row r="568">
          <cell r="B568">
            <v>11</v>
          </cell>
          <cell r="C568" t="str">
            <v>Other</v>
          </cell>
          <cell r="D568">
            <v>0</v>
          </cell>
          <cell r="E568">
            <v>0</v>
          </cell>
          <cell r="F568">
            <v>0</v>
          </cell>
          <cell r="G568">
            <v>1</v>
          </cell>
          <cell r="H568">
            <v>0</v>
          </cell>
          <cell r="I568">
            <v>1</v>
          </cell>
          <cell r="J568">
            <v>0</v>
          </cell>
          <cell r="K568" t="str">
            <v xml:space="preserve"> </v>
          </cell>
        </row>
        <row r="570">
          <cell r="B570">
            <v>12</v>
          </cell>
          <cell r="C570" t="str">
            <v>Totals</v>
          </cell>
          <cell r="D570">
            <v>0</v>
          </cell>
          <cell r="E570">
            <v>0</v>
          </cell>
          <cell r="F570">
            <v>0</v>
          </cell>
          <cell r="G570">
            <v>0</v>
          </cell>
          <cell r="I570">
            <v>0</v>
          </cell>
          <cell r="J570">
            <v>0</v>
          </cell>
          <cell r="K570" t="str">
            <v xml:space="preserve"> =(B7)</v>
          </cell>
        </row>
        <row r="574">
          <cell r="C574" t="str">
            <v>Notes:</v>
          </cell>
        </row>
        <row r="575">
          <cell r="C575" t="str">
            <v>(A) - Amount of assets not exclusively under the control of the company, including assets that have been</v>
          </cell>
        </row>
        <row r="576">
          <cell r="C576" t="str">
            <v xml:space="preserve">        sold or transferred subject to put-option contract currently in force.</v>
          </cell>
        </row>
        <row r="577">
          <cell r="C577" t="str">
            <v>(B) - Thoroughly define contingencies included in the disclosed value ----&gt;</v>
          </cell>
          <cell r="G577" t="str">
            <v xml:space="preserve"> </v>
          </cell>
        </row>
        <row r="578">
          <cell r="C578" t="str">
            <v>(C) - Banking liabilities held within consolidated operations</v>
          </cell>
        </row>
        <row r="579">
          <cell r="C579" t="str">
            <v>(D) - Exposure is the total future minimum lease obligations through year 3 and beyond</v>
          </cell>
        </row>
        <row r="580">
          <cell r="C580" t="str">
            <v>(E) - Exposure is the negative mark to market amount for derivative contracts outstanding at the year-end.  If the exposure is posItive</v>
          </cell>
        </row>
        <row r="581">
          <cell r="C581" t="str">
            <v xml:space="preserve">        there is still counter-party risk that should start with a 1% charge and  be varied from there depending upon number, type and size of contracts.</v>
          </cell>
        </row>
      </sheetData>
      <sheetData sheetId="9">
        <row r="2">
          <cell r="C2" t="str">
            <v>Company Name:</v>
          </cell>
          <cell r="D2" t="str">
            <v>XYZ Sample</v>
          </cell>
          <cell r="H2" t="str">
            <v>Currency:</v>
          </cell>
          <cell r="I2" t="str">
            <v>Euros</v>
          </cell>
          <cell r="Q2" t="str">
            <v>Summary Exhibit 9</v>
          </cell>
        </row>
        <row r="3">
          <cell r="C3" t="str">
            <v>AMB Number:</v>
          </cell>
          <cell r="D3" t="str">
            <v>99999</v>
          </cell>
          <cell r="H3" t="str">
            <v>Denomination:</v>
          </cell>
          <cell r="I3" t="str">
            <v>(000)s</v>
          </cell>
        </row>
        <row r="4">
          <cell r="C4" t="str">
            <v>Analyst:</v>
          </cell>
          <cell r="D4" t="str">
            <v xml:space="preserve"> </v>
          </cell>
        </row>
        <row r="5">
          <cell r="E5" t="str">
            <v>Calculation of Diversification Factor for Spread of Risk by Country / Region</v>
          </cell>
        </row>
        <row r="7">
          <cell r="H7" t="str">
            <v>NET PREMIUMS WRITTEN (PC + LH)</v>
          </cell>
        </row>
        <row r="9">
          <cell r="C9" t="str">
            <v>Country / Region</v>
          </cell>
          <cell r="E9">
            <v>39813</v>
          </cell>
          <cell r="H9">
            <v>40178</v>
          </cell>
          <cell r="K9">
            <v>40543</v>
          </cell>
          <cell r="N9">
            <v>40908</v>
          </cell>
          <cell r="Q9">
            <v>41274</v>
          </cell>
        </row>
        <row r="10">
          <cell r="B10">
            <v>1</v>
          </cell>
          <cell r="C10" t="str">
            <v>North America (incl. Gulf Islands)</v>
          </cell>
          <cell r="E10">
            <v>0</v>
          </cell>
          <cell r="F10">
            <v>0</v>
          </cell>
          <cell r="H10">
            <v>0</v>
          </cell>
          <cell r="I10">
            <v>0</v>
          </cell>
          <cell r="K10">
            <v>0</v>
          </cell>
          <cell r="L10">
            <v>0</v>
          </cell>
          <cell r="N10">
            <v>0</v>
          </cell>
          <cell r="O10">
            <v>0</v>
          </cell>
          <cell r="Q10">
            <v>0</v>
          </cell>
          <cell r="R10">
            <v>0</v>
          </cell>
        </row>
        <row r="11">
          <cell r="B11">
            <v>2</v>
          </cell>
          <cell r="C11" t="str">
            <v>Central &amp; South America</v>
          </cell>
          <cell r="E11">
            <v>0</v>
          </cell>
          <cell r="F11">
            <v>0</v>
          </cell>
          <cell r="H11">
            <v>0</v>
          </cell>
          <cell r="I11">
            <v>0</v>
          </cell>
          <cell r="K11">
            <v>0</v>
          </cell>
          <cell r="L11">
            <v>0</v>
          </cell>
          <cell r="N11">
            <v>0</v>
          </cell>
          <cell r="O11">
            <v>0</v>
          </cell>
          <cell r="Q11">
            <v>0</v>
          </cell>
          <cell r="R11">
            <v>0</v>
          </cell>
        </row>
        <row r="12">
          <cell r="B12">
            <v>3</v>
          </cell>
          <cell r="C12" t="str">
            <v>United Kingdom</v>
          </cell>
          <cell r="E12">
            <v>0</v>
          </cell>
          <cell r="F12">
            <v>0</v>
          </cell>
          <cell r="H12">
            <v>0</v>
          </cell>
          <cell r="I12">
            <v>0</v>
          </cell>
          <cell r="K12">
            <v>0</v>
          </cell>
          <cell r="L12">
            <v>0</v>
          </cell>
          <cell r="N12">
            <v>0</v>
          </cell>
          <cell r="O12">
            <v>0</v>
          </cell>
          <cell r="Q12">
            <v>0</v>
          </cell>
          <cell r="R12">
            <v>0</v>
          </cell>
        </row>
        <row r="13">
          <cell r="B13">
            <v>4</v>
          </cell>
          <cell r="C13" t="str">
            <v>Scandinavia</v>
          </cell>
          <cell r="E13">
            <v>0</v>
          </cell>
          <cell r="F13">
            <v>0</v>
          </cell>
          <cell r="H13">
            <v>0</v>
          </cell>
          <cell r="I13">
            <v>0</v>
          </cell>
          <cell r="K13">
            <v>0</v>
          </cell>
          <cell r="L13">
            <v>0</v>
          </cell>
          <cell r="N13">
            <v>0</v>
          </cell>
          <cell r="O13">
            <v>0</v>
          </cell>
          <cell r="Q13">
            <v>0</v>
          </cell>
          <cell r="R13">
            <v>0</v>
          </cell>
        </row>
        <row r="14">
          <cell r="B14">
            <v>5</v>
          </cell>
          <cell r="C14" t="str">
            <v>Germany</v>
          </cell>
          <cell r="E14">
            <v>0</v>
          </cell>
          <cell r="F14">
            <v>0</v>
          </cell>
          <cell r="H14">
            <v>0</v>
          </cell>
          <cell r="I14">
            <v>0</v>
          </cell>
          <cell r="K14">
            <v>0</v>
          </cell>
          <cell r="L14">
            <v>0</v>
          </cell>
          <cell r="N14">
            <v>0</v>
          </cell>
          <cell r="O14">
            <v>0</v>
          </cell>
          <cell r="Q14">
            <v>0</v>
          </cell>
          <cell r="R14">
            <v>0</v>
          </cell>
        </row>
        <row r="15">
          <cell r="B15">
            <v>6</v>
          </cell>
          <cell r="C15" t="str">
            <v>France</v>
          </cell>
          <cell r="E15">
            <v>0</v>
          </cell>
          <cell r="F15">
            <v>0</v>
          </cell>
          <cell r="H15">
            <v>0</v>
          </cell>
          <cell r="I15">
            <v>0</v>
          </cell>
          <cell r="K15">
            <v>0</v>
          </cell>
          <cell r="L15">
            <v>0</v>
          </cell>
          <cell r="N15">
            <v>0</v>
          </cell>
          <cell r="O15">
            <v>0</v>
          </cell>
          <cell r="Q15">
            <v>0</v>
          </cell>
          <cell r="R15">
            <v>0</v>
          </cell>
        </row>
        <row r="16">
          <cell r="B16">
            <v>7</v>
          </cell>
          <cell r="C16" t="str">
            <v>Italy</v>
          </cell>
          <cell r="E16">
            <v>0</v>
          </cell>
          <cell r="F16">
            <v>0</v>
          </cell>
          <cell r="H16">
            <v>0</v>
          </cell>
          <cell r="I16">
            <v>0</v>
          </cell>
          <cell r="K16">
            <v>0</v>
          </cell>
          <cell r="L16">
            <v>0</v>
          </cell>
          <cell r="N16">
            <v>0</v>
          </cell>
          <cell r="O16">
            <v>0</v>
          </cell>
          <cell r="Q16">
            <v>0</v>
          </cell>
          <cell r="R16">
            <v>0</v>
          </cell>
        </row>
        <row r="17">
          <cell r="B17">
            <v>8</v>
          </cell>
          <cell r="C17" t="str">
            <v>Spain</v>
          </cell>
          <cell r="E17">
            <v>0</v>
          </cell>
          <cell r="F17">
            <v>0</v>
          </cell>
          <cell r="H17">
            <v>0</v>
          </cell>
          <cell r="I17">
            <v>0</v>
          </cell>
          <cell r="K17">
            <v>0</v>
          </cell>
          <cell r="L17">
            <v>0</v>
          </cell>
          <cell r="N17">
            <v>0</v>
          </cell>
          <cell r="O17">
            <v>0</v>
          </cell>
          <cell r="Q17">
            <v>0</v>
          </cell>
          <cell r="R17">
            <v>0</v>
          </cell>
        </row>
        <row r="18">
          <cell r="B18">
            <v>9</v>
          </cell>
          <cell r="C18" t="str">
            <v>Other Europe</v>
          </cell>
          <cell r="E18">
            <v>0</v>
          </cell>
          <cell r="F18">
            <v>0</v>
          </cell>
          <cell r="H18">
            <v>0</v>
          </cell>
          <cell r="I18">
            <v>0</v>
          </cell>
          <cell r="K18">
            <v>0</v>
          </cell>
          <cell r="L18">
            <v>0</v>
          </cell>
          <cell r="N18">
            <v>0</v>
          </cell>
          <cell r="O18">
            <v>0</v>
          </cell>
          <cell r="Q18">
            <v>0</v>
          </cell>
          <cell r="R18">
            <v>0</v>
          </cell>
        </row>
        <row r="19">
          <cell r="B19">
            <v>10</v>
          </cell>
          <cell r="C19" t="str">
            <v>Australia / New Zealand</v>
          </cell>
          <cell r="E19">
            <v>0</v>
          </cell>
          <cell r="F19">
            <v>0</v>
          </cell>
          <cell r="H19">
            <v>0</v>
          </cell>
          <cell r="I19">
            <v>0</v>
          </cell>
          <cell r="K19">
            <v>0</v>
          </cell>
          <cell r="L19">
            <v>0</v>
          </cell>
          <cell r="N19">
            <v>0</v>
          </cell>
          <cell r="O19">
            <v>0</v>
          </cell>
          <cell r="Q19">
            <v>0</v>
          </cell>
          <cell r="R19">
            <v>0</v>
          </cell>
        </row>
        <row r="20">
          <cell r="B20">
            <v>11</v>
          </cell>
          <cell r="C20" t="str">
            <v>Middle East</v>
          </cell>
          <cell r="E20">
            <v>0</v>
          </cell>
          <cell r="F20">
            <v>0</v>
          </cell>
          <cell r="H20">
            <v>0</v>
          </cell>
          <cell r="I20">
            <v>0</v>
          </cell>
          <cell r="K20">
            <v>0</v>
          </cell>
          <cell r="L20">
            <v>0</v>
          </cell>
          <cell r="N20">
            <v>0</v>
          </cell>
          <cell r="O20">
            <v>0</v>
          </cell>
          <cell r="Q20">
            <v>0</v>
          </cell>
          <cell r="R20">
            <v>0</v>
          </cell>
        </row>
        <row r="21">
          <cell r="B21">
            <v>12</v>
          </cell>
          <cell r="C21" t="str">
            <v>Asia</v>
          </cell>
          <cell r="E21">
            <v>0</v>
          </cell>
          <cell r="F21">
            <v>0</v>
          </cell>
          <cell r="H21">
            <v>0</v>
          </cell>
          <cell r="I21">
            <v>0</v>
          </cell>
          <cell r="K21">
            <v>0</v>
          </cell>
          <cell r="L21">
            <v>0</v>
          </cell>
          <cell r="N21">
            <v>0</v>
          </cell>
          <cell r="O21">
            <v>0</v>
          </cell>
          <cell r="Q21">
            <v>0</v>
          </cell>
          <cell r="R21">
            <v>0</v>
          </cell>
        </row>
        <row r="22">
          <cell r="B22">
            <v>13</v>
          </cell>
          <cell r="C22" t="str">
            <v>Africa</v>
          </cell>
          <cell r="E22">
            <v>0</v>
          </cell>
          <cell r="F22">
            <v>0</v>
          </cell>
          <cell r="H22">
            <v>0</v>
          </cell>
          <cell r="I22">
            <v>0</v>
          </cell>
          <cell r="K22">
            <v>0</v>
          </cell>
          <cell r="L22">
            <v>0</v>
          </cell>
          <cell r="N22">
            <v>0</v>
          </cell>
          <cell r="O22">
            <v>0</v>
          </cell>
          <cell r="Q22">
            <v>0</v>
          </cell>
          <cell r="R22">
            <v>0</v>
          </cell>
        </row>
        <row r="23">
          <cell r="B23">
            <v>14</v>
          </cell>
          <cell r="C23" t="str">
            <v>Total</v>
          </cell>
          <cell r="E23">
            <v>0</v>
          </cell>
          <cell r="F23">
            <v>0</v>
          </cell>
          <cell r="H23">
            <v>0</v>
          </cell>
          <cell r="I23">
            <v>0</v>
          </cell>
          <cell r="K23">
            <v>0</v>
          </cell>
          <cell r="L23">
            <v>0</v>
          </cell>
          <cell r="N23">
            <v>0</v>
          </cell>
          <cell r="O23">
            <v>0</v>
          </cell>
          <cell r="Q23">
            <v>0</v>
          </cell>
          <cell r="R23">
            <v>0</v>
          </cell>
        </row>
        <row r="25">
          <cell r="B25">
            <v>15</v>
          </cell>
          <cell r="C25" t="str">
            <v>NWP Diversification Factor</v>
          </cell>
          <cell r="E25">
            <v>1</v>
          </cell>
          <cell r="H25">
            <v>1</v>
          </cell>
          <cell r="K25">
            <v>1</v>
          </cell>
          <cell r="N25">
            <v>1</v>
          </cell>
          <cell r="Q25">
            <v>1</v>
          </cell>
        </row>
        <row r="27">
          <cell r="H27" t="str">
            <v>NET LOSS AND LAE RESERVES (PC + LH)</v>
          </cell>
        </row>
        <row r="29">
          <cell r="C29" t="str">
            <v>Country / Region</v>
          </cell>
          <cell r="E29">
            <v>39813</v>
          </cell>
          <cell r="H29">
            <v>40178</v>
          </cell>
          <cell r="K29">
            <v>40543</v>
          </cell>
          <cell r="N29">
            <v>40908</v>
          </cell>
          <cell r="Q29">
            <v>41274</v>
          </cell>
        </row>
        <row r="30">
          <cell r="B30">
            <v>16</v>
          </cell>
          <cell r="C30" t="str">
            <v>North America (incl. Gulf Islands)</v>
          </cell>
          <cell r="E30">
            <v>0</v>
          </cell>
          <cell r="F30">
            <v>0</v>
          </cell>
          <cell r="H30">
            <v>0</v>
          </cell>
          <cell r="I30">
            <v>0</v>
          </cell>
          <cell r="K30">
            <v>0</v>
          </cell>
          <cell r="L30">
            <v>0</v>
          </cell>
          <cell r="N30">
            <v>0</v>
          </cell>
          <cell r="O30">
            <v>0</v>
          </cell>
          <cell r="Q30">
            <v>0</v>
          </cell>
          <cell r="R30">
            <v>0</v>
          </cell>
        </row>
        <row r="31">
          <cell r="B31">
            <v>17</v>
          </cell>
          <cell r="C31" t="str">
            <v>Central &amp; South America</v>
          </cell>
          <cell r="E31">
            <v>0</v>
          </cell>
          <cell r="F31">
            <v>0</v>
          </cell>
          <cell r="H31">
            <v>0</v>
          </cell>
          <cell r="I31">
            <v>0</v>
          </cell>
          <cell r="K31">
            <v>0</v>
          </cell>
          <cell r="L31">
            <v>0</v>
          </cell>
          <cell r="N31">
            <v>0</v>
          </cell>
          <cell r="O31">
            <v>0</v>
          </cell>
          <cell r="Q31">
            <v>0</v>
          </cell>
          <cell r="R31">
            <v>0</v>
          </cell>
        </row>
        <row r="32">
          <cell r="B32">
            <v>18</v>
          </cell>
          <cell r="C32" t="str">
            <v>United Kingdom</v>
          </cell>
          <cell r="E32">
            <v>0</v>
          </cell>
          <cell r="F32">
            <v>0</v>
          </cell>
          <cell r="H32">
            <v>0</v>
          </cell>
          <cell r="I32">
            <v>0</v>
          </cell>
          <cell r="K32">
            <v>0</v>
          </cell>
          <cell r="L32">
            <v>0</v>
          </cell>
          <cell r="N32">
            <v>0</v>
          </cell>
          <cell r="O32">
            <v>0</v>
          </cell>
          <cell r="Q32">
            <v>0</v>
          </cell>
          <cell r="R32">
            <v>0</v>
          </cell>
        </row>
        <row r="33">
          <cell r="B33">
            <v>19</v>
          </cell>
          <cell r="C33" t="str">
            <v>Scandinavia</v>
          </cell>
          <cell r="E33">
            <v>0</v>
          </cell>
          <cell r="F33">
            <v>0</v>
          </cell>
          <cell r="H33">
            <v>0</v>
          </cell>
          <cell r="I33">
            <v>0</v>
          </cell>
          <cell r="K33">
            <v>0</v>
          </cell>
          <cell r="L33">
            <v>0</v>
          </cell>
          <cell r="N33">
            <v>0</v>
          </cell>
          <cell r="O33">
            <v>0</v>
          </cell>
          <cell r="Q33">
            <v>0</v>
          </cell>
          <cell r="R33">
            <v>0</v>
          </cell>
        </row>
        <row r="34">
          <cell r="B34">
            <v>20</v>
          </cell>
          <cell r="C34" t="str">
            <v>Germany</v>
          </cell>
          <cell r="E34">
            <v>0</v>
          </cell>
          <cell r="F34">
            <v>0</v>
          </cell>
          <cell r="H34">
            <v>0</v>
          </cell>
          <cell r="I34">
            <v>0</v>
          </cell>
          <cell r="K34">
            <v>0</v>
          </cell>
          <cell r="L34">
            <v>0</v>
          </cell>
          <cell r="N34">
            <v>0</v>
          </cell>
          <cell r="O34">
            <v>0</v>
          </cell>
          <cell r="Q34">
            <v>0</v>
          </cell>
          <cell r="R34">
            <v>0</v>
          </cell>
        </row>
        <row r="35">
          <cell r="B35">
            <v>21</v>
          </cell>
          <cell r="C35" t="str">
            <v>France</v>
          </cell>
          <cell r="E35">
            <v>0</v>
          </cell>
          <cell r="F35">
            <v>0</v>
          </cell>
          <cell r="H35">
            <v>0</v>
          </cell>
          <cell r="I35">
            <v>0</v>
          </cell>
          <cell r="K35">
            <v>0</v>
          </cell>
          <cell r="L35">
            <v>0</v>
          </cell>
          <cell r="N35">
            <v>0</v>
          </cell>
          <cell r="O35">
            <v>0</v>
          </cell>
          <cell r="Q35">
            <v>0</v>
          </cell>
          <cell r="R35">
            <v>0</v>
          </cell>
        </row>
        <row r="36">
          <cell r="B36">
            <v>22</v>
          </cell>
          <cell r="C36" t="str">
            <v>Italy</v>
          </cell>
          <cell r="E36">
            <v>0</v>
          </cell>
          <cell r="F36">
            <v>0</v>
          </cell>
          <cell r="H36">
            <v>0</v>
          </cell>
          <cell r="I36">
            <v>0</v>
          </cell>
          <cell r="K36">
            <v>0</v>
          </cell>
          <cell r="L36">
            <v>0</v>
          </cell>
          <cell r="N36">
            <v>0</v>
          </cell>
          <cell r="O36">
            <v>0</v>
          </cell>
          <cell r="Q36">
            <v>0</v>
          </cell>
          <cell r="R36">
            <v>0</v>
          </cell>
        </row>
        <row r="37">
          <cell r="B37">
            <v>23</v>
          </cell>
          <cell r="C37" t="str">
            <v>Spain</v>
          </cell>
          <cell r="E37">
            <v>0</v>
          </cell>
          <cell r="F37">
            <v>0</v>
          </cell>
          <cell r="H37">
            <v>0</v>
          </cell>
          <cell r="I37">
            <v>0</v>
          </cell>
          <cell r="K37">
            <v>0</v>
          </cell>
          <cell r="L37">
            <v>0</v>
          </cell>
          <cell r="N37">
            <v>0</v>
          </cell>
          <cell r="O37">
            <v>0</v>
          </cell>
          <cell r="Q37">
            <v>0</v>
          </cell>
          <cell r="R37">
            <v>0</v>
          </cell>
        </row>
        <row r="38">
          <cell r="B38">
            <v>24</v>
          </cell>
          <cell r="C38" t="str">
            <v>Other Europe</v>
          </cell>
          <cell r="E38">
            <v>0</v>
          </cell>
          <cell r="F38">
            <v>0</v>
          </cell>
          <cell r="H38">
            <v>0</v>
          </cell>
          <cell r="I38">
            <v>0</v>
          </cell>
          <cell r="K38">
            <v>0</v>
          </cell>
          <cell r="L38">
            <v>0</v>
          </cell>
          <cell r="N38">
            <v>0</v>
          </cell>
          <cell r="O38">
            <v>0</v>
          </cell>
          <cell r="Q38">
            <v>0</v>
          </cell>
          <cell r="R38">
            <v>0</v>
          </cell>
        </row>
        <row r="39">
          <cell r="B39">
            <v>25</v>
          </cell>
          <cell r="C39" t="str">
            <v>Australia / New Zealand</v>
          </cell>
          <cell r="E39">
            <v>0</v>
          </cell>
          <cell r="F39">
            <v>0</v>
          </cell>
          <cell r="H39">
            <v>0</v>
          </cell>
          <cell r="I39">
            <v>0</v>
          </cell>
          <cell r="K39">
            <v>0</v>
          </cell>
          <cell r="L39">
            <v>0</v>
          </cell>
          <cell r="N39">
            <v>0</v>
          </cell>
          <cell r="O39">
            <v>0</v>
          </cell>
          <cell r="Q39">
            <v>0</v>
          </cell>
          <cell r="R39">
            <v>0</v>
          </cell>
        </row>
        <row r="40">
          <cell r="B40">
            <v>26</v>
          </cell>
          <cell r="C40" t="str">
            <v>Middle East</v>
          </cell>
          <cell r="E40">
            <v>0</v>
          </cell>
          <cell r="F40">
            <v>0</v>
          </cell>
          <cell r="H40">
            <v>0</v>
          </cell>
          <cell r="I40">
            <v>0</v>
          </cell>
          <cell r="K40">
            <v>0</v>
          </cell>
          <cell r="L40">
            <v>0</v>
          </cell>
          <cell r="N40">
            <v>0</v>
          </cell>
          <cell r="O40">
            <v>0</v>
          </cell>
          <cell r="Q40">
            <v>0</v>
          </cell>
          <cell r="R40">
            <v>0</v>
          </cell>
        </row>
        <row r="41">
          <cell r="B41">
            <v>27</v>
          </cell>
          <cell r="C41" t="str">
            <v>Asia</v>
          </cell>
          <cell r="E41">
            <v>0</v>
          </cell>
          <cell r="F41">
            <v>0</v>
          </cell>
          <cell r="H41">
            <v>0</v>
          </cell>
          <cell r="I41">
            <v>0</v>
          </cell>
          <cell r="K41">
            <v>0</v>
          </cell>
          <cell r="L41">
            <v>0</v>
          </cell>
          <cell r="N41">
            <v>0</v>
          </cell>
          <cell r="O41">
            <v>0</v>
          </cell>
          <cell r="Q41">
            <v>0</v>
          </cell>
          <cell r="R41">
            <v>0</v>
          </cell>
        </row>
        <row r="42">
          <cell r="B42">
            <v>28</v>
          </cell>
          <cell r="C42" t="str">
            <v>Africa</v>
          </cell>
          <cell r="E42">
            <v>0</v>
          </cell>
          <cell r="F42">
            <v>0</v>
          </cell>
          <cell r="H42">
            <v>0</v>
          </cell>
          <cell r="I42">
            <v>0</v>
          </cell>
          <cell r="K42">
            <v>0</v>
          </cell>
          <cell r="L42">
            <v>0</v>
          </cell>
          <cell r="N42">
            <v>0</v>
          </cell>
          <cell r="O42">
            <v>0</v>
          </cell>
          <cell r="Q42">
            <v>0</v>
          </cell>
          <cell r="R42">
            <v>0</v>
          </cell>
        </row>
        <row r="43">
          <cell r="B43">
            <v>29</v>
          </cell>
          <cell r="C43" t="str">
            <v>Total</v>
          </cell>
          <cell r="E43">
            <v>0</v>
          </cell>
          <cell r="F43">
            <v>0</v>
          </cell>
          <cell r="H43">
            <v>0</v>
          </cell>
          <cell r="I43">
            <v>0</v>
          </cell>
          <cell r="K43">
            <v>0</v>
          </cell>
          <cell r="L43">
            <v>0</v>
          </cell>
          <cell r="N43">
            <v>0</v>
          </cell>
          <cell r="O43">
            <v>0</v>
          </cell>
          <cell r="Q43">
            <v>0</v>
          </cell>
          <cell r="R43">
            <v>0</v>
          </cell>
        </row>
        <row r="45">
          <cell r="B45">
            <v>30</v>
          </cell>
          <cell r="C45" t="str">
            <v>Reserve Diversification Factor</v>
          </cell>
          <cell r="E45">
            <v>1</v>
          </cell>
          <cell r="H45">
            <v>1</v>
          </cell>
          <cell r="K45">
            <v>1</v>
          </cell>
          <cell r="N45">
            <v>1</v>
          </cell>
          <cell r="Q45">
            <v>1</v>
          </cell>
        </row>
        <row r="47">
          <cell r="C47" t="str">
            <v>Notes:  Maximum Credit = 5%</v>
          </cell>
        </row>
        <row r="48">
          <cell r="C48" t="str">
            <v xml:space="preserve">                Input Amounts for all Lines within that country / region (PC + LH)</v>
          </cell>
        </row>
        <row r="50">
          <cell r="H50" t="str">
            <v>P/C CEDED PREMIUMS WRITTEN</v>
          </cell>
        </row>
        <row r="52">
          <cell r="C52" t="str">
            <v>Written Premiums Ceded to:</v>
          </cell>
          <cell r="E52">
            <v>39813</v>
          </cell>
          <cell r="H52">
            <v>40178</v>
          </cell>
          <cell r="K52">
            <v>40543</v>
          </cell>
          <cell r="N52">
            <v>40908</v>
          </cell>
          <cell r="Q52">
            <v>41274</v>
          </cell>
        </row>
        <row r="53">
          <cell r="B53">
            <v>1</v>
          </cell>
          <cell r="C53" t="str">
            <v>Unaffiliated Cos.</v>
          </cell>
          <cell r="E53">
            <v>0</v>
          </cell>
          <cell r="F53">
            <v>0</v>
          </cell>
          <cell r="H53">
            <v>0</v>
          </cell>
          <cell r="I53">
            <v>0</v>
          </cell>
          <cell r="K53">
            <v>0</v>
          </cell>
          <cell r="L53">
            <v>0</v>
          </cell>
          <cell r="N53">
            <v>0</v>
          </cell>
          <cell r="O53">
            <v>0</v>
          </cell>
          <cell r="Q53">
            <v>0</v>
          </cell>
          <cell r="R53">
            <v>0</v>
          </cell>
        </row>
        <row r="54">
          <cell r="B54">
            <v>2</v>
          </cell>
          <cell r="C54" t="str">
            <v>Foreign Affiliates</v>
          </cell>
          <cell r="E54">
            <v>0</v>
          </cell>
          <cell r="F54">
            <v>0</v>
          </cell>
          <cell r="H54">
            <v>0</v>
          </cell>
          <cell r="I54">
            <v>0</v>
          </cell>
          <cell r="K54">
            <v>0</v>
          </cell>
          <cell r="L54">
            <v>0</v>
          </cell>
          <cell r="N54">
            <v>0</v>
          </cell>
          <cell r="O54">
            <v>0</v>
          </cell>
          <cell r="Q54">
            <v>0</v>
          </cell>
          <cell r="R54">
            <v>0</v>
          </cell>
        </row>
        <row r="55">
          <cell r="B55">
            <v>3</v>
          </cell>
          <cell r="C55" t="str">
            <v>Domestic Affiliates</v>
          </cell>
          <cell r="E55">
            <v>0</v>
          </cell>
          <cell r="F55">
            <v>0</v>
          </cell>
          <cell r="H55">
            <v>0</v>
          </cell>
          <cell r="I55">
            <v>0</v>
          </cell>
          <cell r="K55">
            <v>0</v>
          </cell>
          <cell r="L55">
            <v>0</v>
          </cell>
          <cell r="N55">
            <v>0</v>
          </cell>
          <cell r="O55">
            <v>0</v>
          </cell>
          <cell r="Q55">
            <v>0</v>
          </cell>
          <cell r="R55">
            <v>0</v>
          </cell>
        </row>
        <row r="56">
          <cell r="E56">
            <v>0</v>
          </cell>
          <cell r="F56">
            <v>0</v>
          </cell>
          <cell r="H56">
            <v>0</v>
          </cell>
          <cell r="I56">
            <v>0</v>
          </cell>
          <cell r="K56">
            <v>0</v>
          </cell>
          <cell r="L56">
            <v>0</v>
          </cell>
          <cell r="N56">
            <v>0</v>
          </cell>
          <cell r="O56">
            <v>0</v>
          </cell>
          <cell r="Q56">
            <v>0</v>
          </cell>
          <cell r="R56">
            <v>0</v>
          </cell>
        </row>
        <row r="61">
          <cell r="C61" t="str">
            <v>Comments:</v>
          </cell>
        </row>
        <row r="406">
          <cell r="C406" t="str">
            <v>Company Name:</v>
          </cell>
          <cell r="D406" t="str">
            <v>XYZ Sample</v>
          </cell>
          <cell r="H406" t="str">
            <v>Currency:</v>
          </cell>
          <cell r="I406" t="str">
            <v>US Dollars</v>
          </cell>
          <cell r="Q406" t="str">
            <v>Summary Exhibit 9</v>
          </cell>
        </row>
        <row r="407">
          <cell r="C407" t="str">
            <v>AMB Number:</v>
          </cell>
          <cell r="D407" t="str">
            <v>99999</v>
          </cell>
          <cell r="H407" t="str">
            <v>Denomination:</v>
          </cell>
          <cell r="I407" t="str">
            <v>(000)s</v>
          </cell>
        </row>
        <row r="408">
          <cell r="C408" t="str">
            <v>Analyst:</v>
          </cell>
          <cell r="D408" t="str">
            <v xml:space="preserve"> </v>
          </cell>
        </row>
        <row r="409">
          <cell r="E409" t="str">
            <v>Calculation of Diversification Factor for Spread of Risk by Country / Region</v>
          </cell>
        </row>
        <row r="411">
          <cell r="H411" t="str">
            <v>P/C NET PREMIUMS WRITTEN</v>
          </cell>
        </row>
        <row r="413">
          <cell r="C413" t="str">
            <v>Country / Region</v>
          </cell>
          <cell r="E413">
            <v>39813</v>
          </cell>
          <cell r="H413">
            <v>40178</v>
          </cell>
          <cell r="K413">
            <v>40543</v>
          </cell>
          <cell r="N413">
            <v>40908</v>
          </cell>
          <cell r="Q413">
            <v>41274</v>
          </cell>
        </row>
        <row r="414">
          <cell r="B414">
            <v>1</v>
          </cell>
          <cell r="C414" t="str">
            <v>North America (incl. Gulf Islands)</v>
          </cell>
          <cell r="E414">
            <v>0</v>
          </cell>
          <cell r="F414">
            <v>0</v>
          </cell>
          <cell r="H414">
            <v>0</v>
          </cell>
          <cell r="I414">
            <v>0</v>
          </cell>
          <cell r="K414">
            <v>0</v>
          </cell>
          <cell r="L414">
            <v>0</v>
          </cell>
          <cell r="N414">
            <v>0</v>
          </cell>
          <cell r="O414">
            <v>0</v>
          </cell>
          <cell r="Q414">
            <v>0</v>
          </cell>
          <cell r="R414">
            <v>0</v>
          </cell>
        </row>
        <row r="415">
          <cell r="B415">
            <v>2</v>
          </cell>
          <cell r="C415" t="str">
            <v>Central &amp; South America</v>
          </cell>
          <cell r="E415">
            <v>0</v>
          </cell>
          <cell r="F415">
            <v>0</v>
          </cell>
          <cell r="H415">
            <v>0</v>
          </cell>
          <cell r="I415">
            <v>0</v>
          </cell>
          <cell r="K415">
            <v>0</v>
          </cell>
          <cell r="L415">
            <v>0</v>
          </cell>
          <cell r="N415">
            <v>0</v>
          </cell>
          <cell r="O415">
            <v>0</v>
          </cell>
          <cell r="Q415">
            <v>0</v>
          </cell>
          <cell r="R415">
            <v>0</v>
          </cell>
        </row>
        <row r="416">
          <cell r="B416">
            <v>3</v>
          </cell>
          <cell r="C416" t="str">
            <v>United Kingdom</v>
          </cell>
          <cell r="E416">
            <v>0</v>
          </cell>
          <cell r="F416">
            <v>0</v>
          </cell>
          <cell r="H416">
            <v>0</v>
          </cell>
          <cell r="I416">
            <v>0</v>
          </cell>
          <cell r="K416">
            <v>0</v>
          </cell>
          <cell r="L416">
            <v>0</v>
          </cell>
          <cell r="N416">
            <v>0</v>
          </cell>
          <cell r="O416">
            <v>0</v>
          </cell>
          <cell r="Q416">
            <v>0</v>
          </cell>
          <cell r="R416">
            <v>0</v>
          </cell>
        </row>
        <row r="417">
          <cell r="B417">
            <v>4</v>
          </cell>
          <cell r="C417" t="str">
            <v>Scandinavia</v>
          </cell>
          <cell r="E417">
            <v>0</v>
          </cell>
          <cell r="F417">
            <v>0</v>
          </cell>
          <cell r="H417">
            <v>0</v>
          </cell>
          <cell r="I417">
            <v>0</v>
          </cell>
          <cell r="K417">
            <v>0</v>
          </cell>
          <cell r="L417">
            <v>0</v>
          </cell>
          <cell r="N417">
            <v>0</v>
          </cell>
          <cell r="O417">
            <v>0</v>
          </cell>
          <cell r="Q417">
            <v>0</v>
          </cell>
          <cell r="R417">
            <v>0</v>
          </cell>
        </row>
        <row r="418">
          <cell r="B418">
            <v>5</v>
          </cell>
          <cell r="C418" t="str">
            <v>Germany</v>
          </cell>
          <cell r="E418">
            <v>0</v>
          </cell>
          <cell r="F418">
            <v>0</v>
          </cell>
          <cell r="H418">
            <v>0</v>
          </cell>
          <cell r="I418">
            <v>0</v>
          </cell>
          <cell r="K418">
            <v>0</v>
          </cell>
          <cell r="L418">
            <v>0</v>
          </cell>
          <cell r="N418">
            <v>0</v>
          </cell>
          <cell r="O418">
            <v>0</v>
          </cell>
          <cell r="Q418">
            <v>0</v>
          </cell>
          <cell r="R418">
            <v>0</v>
          </cell>
        </row>
        <row r="419">
          <cell r="B419">
            <v>6</v>
          </cell>
          <cell r="C419" t="str">
            <v>France</v>
          </cell>
          <cell r="E419">
            <v>0</v>
          </cell>
          <cell r="F419">
            <v>0</v>
          </cell>
          <cell r="H419">
            <v>0</v>
          </cell>
          <cell r="I419">
            <v>0</v>
          </cell>
          <cell r="K419">
            <v>0</v>
          </cell>
          <cell r="L419">
            <v>0</v>
          </cell>
          <cell r="N419">
            <v>0</v>
          </cell>
          <cell r="O419">
            <v>0</v>
          </cell>
          <cell r="Q419">
            <v>0</v>
          </cell>
          <cell r="R419">
            <v>0</v>
          </cell>
        </row>
        <row r="420">
          <cell r="B420">
            <v>7</v>
          </cell>
          <cell r="C420" t="str">
            <v>Italy</v>
          </cell>
          <cell r="E420">
            <v>0</v>
          </cell>
          <cell r="F420">
            <v>0</v>
          </cell>
          <cell r="H420">
            <v>0</v>
          </cell>
          <cell r="I420">
            <v>0</v>
          </cell>
          <cell r="K420">
            <v>0</v>
          </cell>
          <cell r="L420">
            <v>0</v>
          </cell>
          <cell r="N420">
            <v>0</v>
          </cell>
          <cell r="O420">
            <v>0</v>
          </cell>
          <cell r="Q420">
            <v>0</v>
          </cell>
          <cell r="R420">
            <v>0</v>
          </cell>
        </row>
        <row r="421">
          <cell r="B421">
            <v>8</v>
          </cell>
          <cell r="C421" t="str">
            <v>Spain</v>
          </cell>
          <cell r="E421">
            <v>0</v>
          </cell>
          <cell r="F421">
            <v>0</v>
          </cell>
          <cell r="H421">
            <v>0</v>
          </cell>
          <cell r="I421">
            <v>0</v>
          </cell>
          <cell r="K421">
            <v>0</v>
          </cell>
          <cell r="L421">
            <v>0</v>
          </cell>
          <cell r="N421">
            <v>0</v>
          </cell>
          <cell r="O421">
            <v>0</v>
          </cell>
          <cell r="Q421">
            <v>0</v>
          </cell>
          <cell r="R421">
            <v>0</v>
          </cell>
        </row>
        <row r="422">
          <cell r="B422">
            <v>9</v>
          </cell>
          <cell r="C422" t="str">
            <v>Other Europe</v>
          </cell>
          <cell r="E422">
            <v>0</v>
          </cell>
          <cell r="F422">
            <v>0</v>
          </cell>
          <cell r="H422">
            <v>0</v>
          </cell>
          <cell r="I422">
            <v>0</v>
          </cell>
          <cell r="K422">
            <v>0</v>
          </cell>
          <cell r="L422">
            <v>0</v>
          </cell>
          <cell r="N422">
            <v>0</v>
          </cell>
          <cell r="O422">
            <v>0</v>
          </cell>
          <cell r="Q422">
            <v>0</v>
          </cell>
          <cell r="R422">
            <v>0</v>
          </cell>
        </row>
        <row r="423">
          <cell r="B423">
            <v>10</v>
          </cell>
          <cell r="C423" t="str">
            <v>Australia / New Zealand</v>
          </cell>
          <cell r="E423">
            <v>0</v>
          </cell>
          <cell r="F423">
            <v>0</v>
          </cell>
          <cell r="H423">
            <v>0</v>
          </cell>
          <cell r="I423">
            <v>0</v>
          </cell>
          <cell r="K423">
            <v>0</v>
          </cell>
          <cell r="L423">
            <v>0</v>
          </cell>
          <cell r="N423">
            <v>0</v>
          </cell>
          <cell r="O423">
            <v>0</v>
          </cell>
          <cell r="Q423">
            <v>0</v>
          </cell>
          <cell r="R423">
            <v>0</v>
          </cell>
        </row>
        <row r="424">
          <cell r="B424">
            <v>11</v>
          </cell>
          <cell r="C424" t="str">
            <v>Middle East</v>
          </cell>
          <cell r="E424">
            <v>0</v>
          </cell>
          <cell r="F424">
            <v>0</v>
          </cell>
          <cell r="H424">
            <v>0</v>
          </cell>
          <cell r="I424">
            <v>0</v>
          </cell>
          <cell r="K424">
            <v>0</v>
          </cell>
          <cell r="L424">
            <v>0</v>
          </cell>
          <cell r="N424">
            <v>0</v>
          </cell>
          <cell r="O424">
            <v>0</v>
          </cell>
          <cell r="Q424">
            <v>0</v>
          </cell>
          <cell r="R424">
            <v>0</v>
          </cell>
        </row>
        <row r="425">
          <cell r="B425">
            <v>12</v>
          </cell>
          <cell r="C425" t="str">
            <v>Asia</v>
          </cell>
          <cell r="E425">
            <v>0</v>
          </cell>
          <cell r="F425">
            <v>0</v>
          </cell>
          <cell r="H425">
            <v>0</v>
          </cell>
          <cell r="I425">
            <v>0</v>
          </cell>
          <cell r="K425">
            <v>0</v>
          </cell>
          <cell r="L425">
            <v>0</v>
          </cell>
          <cell r="N425">
            <v>0</v>
          </cell>
          <cell r="O425">
            <v>0</v>
          </cell>
          <cell r="Q425">
            <v>0</v>
          </cell>
          <cell r="R425">
            <v>0</v>
          </cell>
        </row>
        <row r="426">
          <cell r="B426">
            <v>13</v>
          </cell>
          <cell r="C426" t="str">
            <v>Africa</v>
          </cell>
          <cell r="E426">
            <v>0</v>
          </cell>
          <cell r="F426">
            <v>0</v>
          </cell>
          <cell r="H426">
            <v>0</v>
          </cell>
          <cell r="I426">
            <v>0</v>
          </cell>
          <cell r="K426">
            <v>0</v>
          </cell>
          <cell r="L426">
            <v>0</v>
          </cell>
          <cell r="N426">
            <v>0</v>
          </cell>
          <cell r="O426">
            <v>0</v>
          </cell>
          <cell r="Q426">
            <v>0</v>
          </cell>
          <cell r="R426">
            <v>0</v>
          </cell>
        </row>
        <row r="427">
          <cell r="B427">
            <v>14</v>
          </cell>
          <cell r="C427" t="str">
            <v>Total</v>
          </cell>
          <cell r="E427">
            <v>0</v>
          </cell>
          <cell r="F427">
            <v>0</v>
          </cell>
          <cell r="H427">
            <v>0</v>
          </cell>
          <cell r="I427">
            <v>0</v>
          </cell>
          <cell r="K427">
            <v>0</v>
          </cell>
          <cell r="L427">
            <v>0</v>
          </cell>
          <cell r="N427">
            <v>0</v>
          </cell>
          <cell r="O427">
            <v>0</v>
          </cell>
          <cell r="Q427">
            <v>0</v>
          </cell>
          <cell r="R427">
            <v>0</v>
          </cell>
        </row>
        <row r="429">
          <cell r="B429">
            <v>15</v>
          </cell>
          <cell r="C429" t="str">
            <v>NWP Diversification Factor</v>
          </cell>
          <cell r="E429">
            <v>1</v>
          </cell>
          <cell r="H429">
            <v>1</v>
          </cell>
          <cell r="K429">
            <v>1</v>
          </cell>
          <cell r="N429">
            <v>1</v>
          </cell>
          <cell r="Q429">
            <v>1</v>
          </cell>
        </row>
        <row r="431">
          <cell r="H431" t="str">
            <v>P/C NET LOSS AND LAE RESERVES</v>
          </cell>
        </row>
        <row r="433">
          <cell r="C433" t="str">
            <v>Country / Region</v>
          </cell>
          <cell r="E433">
            <v>39813</v>
          </cell>
          <cell r="H433">
            <v>40178</v>
          </cell>
          <cell r="K433">
            <v>40543</v>
          </cell>
          <cell r="N433">
            <v>40908</v>
          </cell>
          <cell r="Q433">
            <v>41274</v>
          </cell>
        </row>
        <row r="434">
          <cell r="B434">
            <v>16</v>
          </cell>
          <cell r="C434" t="str">
            <v>North America (incl. Gulf Islands)</v>
          </cell>
          <cell r="E434">
            <v>0</v>
          </cell>
          <cell r="F434">
            <v>0</v>
          </cell>
          <cell r="H434">
            <v>0</v>
          </cell>
          <cell r="I434">
            <v>0</v>
          </cell>
          <cell r="K434">
            <v>0</v>
          </cell>
          <cell r="L434">
            <v>0</v>
          </cell>
          <cell r="N434">
            <v>0</v>
          </cell>
          <cell r="O434">
            <v>0</v>
          </cell>
          <cell r="Q434">
            <v>0</v>
          </cell>
          <cell r="R434">
            <v>0</v>
          </cell>
        </row>
        <row r="435">
          <cell r="B435">
            <v>17</v>
          </cell>
          <cell r="C435" t="str">
            <v>Central &amp; South America</v>
          </cell>
          <cell r="E435">
            <v>0</v>
          </cell>
          <cell r="F435">
            <v>0</v>
          </cell>
          <cell r="H435">
            <v>0</v>
          </cell>
          <cell r="I435">
            <v>0</v>
          </cell>
          <cell r="K435">
            <v>0</v>
          </cell>
          <cell r="L435">
            <v>0</v>
          </cell>
          <cell r="N435">
            <v>0</v>
          </cell>
          <cell r="O435">
            <v>0</v>
          </cell>
          <cell r="Q435">
            <v>0</v>
          </cell>
          <cell r="R435">
            <v>0</v>
          </cell>
        </row>
        <row r="436">
          <cell r="B436">
            <v>18</v>
          </cell>
          <cell r="C436" t="str">
            <v>United Kingdom</v>
          </cell>
          <cell r="E436">
            <v>0</v>
          </cell>
          <cell r="F436">
            <v>0</v>
          </cell>
          <cell r="H436">
            <v>0</v>
          </cell>
          <cell r="I436">
            <v>0</v>
          </cell>
          <cell r="K436">
            <v>0</v>
          </cell>
          <cell r="L436">
            <v>0</v>
          </cell>
          <cell r="N436">
            <v>0</v>
          </cell>
          <cell r="O436">
            <v>0</v>
          </cell>
          <cell r="Q436">
            <v>0</v>
          </cell>
          <cell r="R436">
            <v>0</v>
          </cell>
        </row>
        <row r="437">
          <cell r="B437">
            <v>19</v>
          </cell>
          <cell r="C437" t="str">
            <v>Scandinavia</v>
          </cell>
          <cell r="E437">
            <v>0</v>
          </cell>
          <cell r="F437">
            <v>0</v>
          </cell>
          <cell r="H437">
            <v>0</v>
          </cell>
          <cell r="I437">
            <v>0</v>
          </cell>
          <cell r="K437">
            <v>0</v>
          </cell>
          <cell r="L437">
            <v>0</v>
          </cell>
          <cell r="N437">
            <v>0</v>
          </cell>
          <cell r="O437">
            <v>0</v>
          </cell>
          <cell r="Q437">
            <v>0</v>
          </cell>
          <cell r="R437">
            <v>0</v>
          </cell>
        </row>
        <row r="438">
          <cell r="B438">
            <v>20</v>
          </cell>
          <cell r="C438" t="str">
            <v>Germany</v>
          </cell>
          <cell r="E438">
            <v>0</v>
          </cell>
          <cell r="F438">
            <v>0</v>
          </cell>
          <cell r="H438">
            <v>0</v>
          </cell>
          <cell r="I438">
            <v>0</v>
          </cell>
          <cell r="K438">
            <v>0</v>
          </cell>
          <cell r="L438">
            <v>0</v>
          </cell>
          <cell r="N438">
            <v>0</v>
          </cell>
          <cell r="O438">
            <v>0</v>
          </cell>
          <cell r="Q438">
            <v>0</v>
          </cell>
          <cell r="R438">
            <v>0</v>
          </cell>
        </row>
        <row r="439">
          <cell r="B439">
            <v>21</v>
          </cell>
          <cell r="C439" t="str">
            <v>France</v>
          </cell>
          <cell r="E439">
            <v>0</v>
          </cell>
          <cell r="F439">
            <v>0</v>
          </cell>
          <cell r="H439">
            <v>0</v>
          </cell>
          <cell r="I439">
            <v>0</v>
          </cell>
          <cell r="K439">
            <v>0</v>
          </cell>
          <cell r="L439">
            <v>0</v>
          </cell>
          <cell r="N439">
            <v>0</v>
          </cell>
          <cell r="O439">
            <v>0</v>
          </cell>
          <cell r="Q439">
            <v>0</v>
          </cell>
          <cell r="R439">
            <v>0</v>
          </cell>
        </row>
        <row r="440">
          <cell r="B440">
            <v>22</v>
          </cell>
          <cell r="C440" t="str">
            <v>Italy</v>
          </cell>
          <cell r="E440">
            <v>0</v>
          </cell>
          <cell r="F440">
            <v>0</v>
          </cell>
          <cell r="H440">
            <v>0</v>
          </cell>
          <cell r="I440">
            <v>0</v>
          </cell>
          <cell r="K440">
            <v>0</v>
          </cell>
          <cell r="L440">
            <v>0</v>
          </cell>
          <cell r="N440">
            <v>0</v>
          </cell>
          <cell r="O440">
            <v>0</v>
          </cell>
          <cell r="Q440">
            <v>0</v>
          </cell>
          <cell r="R440">
            <v>0</v>
          </cell>
        </row>
        <row r="441">
          <cell r="B441">
            <v>23</v>
          </cell>
          <cell r="C441" t="str">
            <v>Spain</v>
          </cell>
          <cell r="E441">
            <v>0</v>
          </cell>
          <cell r="F441">
            <v>0</v>
          </cell>
          <cell r="H441">
            <v>0</v>
          </cell>
          <cell r="I441">
            <v>0</v>
          </cell>
          <cell r="K441">
            <v>0</v>
          </cell>
          <cell r="L441">
            <v>0</v>
          </cell>
          <cell r="N441">
            <v>0</v>
          </cell>
          <cell r="O441">
            <v>0</v>
          </cell>
          <cell r="Q441">
            <v>0</v>
          </cell>
          <cell r="R441">
            <v>0</v>
          </cell>
        </row>
        <row r="442">
          <cell r="B442">
            <v>24</v>
          </cell>
          <cell r="C442" t="str">
            <v>Other Europe</v>
          </cell>
          <cell r="E442">
            <v>0</v>
          </cell>
          <cell r="F442">
            <v>0</v>
          </cell>
          <cell r="H442">
            <v>0</v>
          </cell>
          <cell r="I442">
            <v>0</v>
          </cell>
          <cell r="K442">
            <v>0</v>
          </cell>
          <cell r="L442">
            <v>0</v>
          </cell>
          <cell r="N442">
            <v>0</v>
          </cell>
          <cell r="O442">
            <v>0</v>
          </cell>
          <cell r="Q442">
            <v>0</v>
          </cell>
          <cell r="R442">
            <v>0</v>
          </cell>
        </row>
        <row r="443">
          <cell r="B443">
            <v>25</v>
          </cell>
          <cell r="C443" t="str">
            <v>Australia / New Zealand</v>
          </cell>
          <cell r="E443">
            <v>0</v>
          </cell>
          <cell r="F443">
            <v>0</v>
          </cell>
          <cell r="H443">
            <v>0</v>
          </cell>
          <cell r="I443">
            <v>0</v>
          </cell>
          <cell r="K443">
            <v>0</v>
          </cell>
          <cell r="L443">
            <v>0</v>
          </cell>
          <cell r="N443">
            <v>0</v>
          </cell>
          <cell r="O443">
            <v>0</v>
          </cell>
          <cell r="Q443">
            <v>0</v>
          </cell>
          <cell r="R443">
            <v>0</v>
          </cell>
        </row>
        <row r="444">
          <cell r="B444">
            <v>26</v>
          </cell>
          <cell r="C444" t="str">
            <v>Middle East</v>
          </cell>
          <cell r="E444">
            <v>0</v>
          </cell>
          <cell r="F444">
            <v>0</v>
          </cell>
          <cell r="H444">
            <v>0</v>
          </cell>
          <cell r="I444">
            <v>0</v>
          </cell>
          <cell r="K444">
            <v>0</v>
          </cell>
          <cell r="L444">
            <v>0</v>
          </cell>
          <cell r="N444">
            <v>0</v>
          </cell>
          <cell r="O444">
            <v>0</v>
          </cell>
          <cell r="Q444">
            <v>0</v>
          </cell>
          <cell r="R444">
            <v>0</v>
          </cell>
        </row>
        <row r="445">
          <cell r="B445">
            <v>27</v>
          </cell>
          <cell r="C445" t="str">
            <v>Asia</v>
          </cell>
          <cell r="E445">
            <v>0</v>
          </cell>
          <cell r="F445">
            <v>0</v>
          </cell>
          <cell r="H445">
            <v>0</v>
          </cell>
          <cell r="I445">
            <v>0</v>
          </cell>
          <cell r="K445">
            <v>0</v>
          </cell>
          <cell r="L445">
            <v>0</v>
          </cell>
          <cell r="N445">
            <v>0</v>
          </cell>
          <cell r="O445">
            <v>0</v>
          </cell>
          <cell r="Q445">
            <v>0</v>
          </cell>
          <cell r="R445">
            <v>0</v>
          </cell>
        </row>
        <row r="446">
          <cell r="B446">
            <v>28</v>
          </cell>
          <cell r="C446" t="str">
            <v>Africa</v>
          </cell>
          <cell r="E446">
            <v>0</v>
          </cell>
          <cell r="F446">
            <v>0</v>
          </cell>
          <cell r="H446">
            <v>0</v>
          </cell>
          <cell r="I446">
            <v>0</v>
          </cell>
          <cell r="K446">
            <v>0</v>
          </cell>
          <cell r="L446">
            <v>0</v>
          </cell>
          <cell r="N446">
            <v>0</v>
          </cell>
          <cell r="O446">
            <v>0</v>
          </cell>
          <cell r="Q446">
            <v>0</v>
          </cell>
          <cell r="R446">
            <v>0</v>
          </cell>
        </row>
        <row r="447">
          <cell r="B447">
            <v>29</v>
          </cell>
          <cell r="C447" t="str">
            <v>Total</v>
          </cell>
          <cell r="E447">
            <v>0</v>
          </cell>
          <cell r="F447">
            <v>0</v>
          </cell>
          <cell r="H447">
            <v>0</v>
          </cell>
          <cell r="I447">
            <v>0</v>
          </cell>
          <cell r="K447">
            <v>0</v>
          </cell>
          <cell r="L447">
            <v>0</v>
          </cell>
          <cell r="N447">
            <v>0</v>
          </cell>
          <cell r="O447">
            <v>0</v>
          </cell>
          <cell r="Q447">
            <v>0</v>
          </cell>
          <cell r="R447">
            <v>0</v>
          </cell>
        </row>
        <row r="449">
          <cell r="B449">
            <v>30</v>
          </cell>
          <cell r="C449" t="str">
            <v>Reserve Diversification Factor</v>
          </cell>
          <cell r="E449">
            <v>1</v>
          </cell>
          <cell r="H449">
            <v>1</v>
          </cell>
          <cell r="K449">
            <v>1</v>
          </cell>
          <cell r="N449">
            <v>1</v>
          </cell>
          <cell r="Q449">
            <v>1</v>
          </cell>
        </row>
        <row r="451">
          <cell r="C451" t="str">
            <v>Notes:  Maximum Credit = 5%</v>
          </cell>
        </row>
        <row r="452">
          <cell r="C452" t="str">
            <v xml:space="preserve">                Input Amounts for all Lines within that country / region (PC only)</v>
          </cell>
        </row>
        <row r="454">
          <cell r="H454" t="str">
            <v>P/C CEDED PREMIUMS WRITTEN</v>
          </cell>
        </row>
        <row r="456">
          <cell r="C456" t="str">
            <v>Total ALL Countries / Regions</v>
          </cell>
          <cell r="E456">
            <v>39813</v>
          </cell>
          <cell r="H456">
            <v>40178</v>
          </cell>
          <cell r="K456">
            <v>40543</v>
          </cell>
          <cell r="N456">
            <v>40908</v>
          </cell>
          <cell r="Q456">
            <v>41274</v>
          </cell>
        </row>
        <row r="457">
          <cell r="B457">
            <v>1</v>
          </cell>
          <cell r="C457" t="str">
            <v>Unaffiliated</v>
          </cell>
          <cell r="E457">
            <v>0</v>
          </cell>
          <cell r="F457">
            <v>0</v>
          </cell>
          <cell r="H457">
            <v>0</v>
          </cell>
          <cell r="I457">
            <v>0</v>
          </cell>
          <cell r="K457">
            <v>0</v>
          </cell>
          <cell r="L457">
            <v>0</v>
          </cell>
          <cell r="N457">
            <v>0</v>
          </cell>
          <cell r="O457">
            <v>0</v>
          </cell>
          <cell r="Q457">
            <v>0</v>
          </cell>
          <cell r="R457">
            <v>0</v>
          </cell>
        </row>
        <row r="458">
          <cell r="B458">
            <v>2</v>
          </cell>
          <cell r="C458" t="str">
            <v>Foreign Affiliates</v>
          </cell>
          <cell r="E458">
            <v>0</v>
          </cell>
          <cell r="F458">
            <v>0</v>
          </cell>
          <cell r="H458">
            <v>0</v>
          </cell>
          <cell r="I458">
            <v>0</v>
          </cell>
          <cell r="K458">
            <v>0</v>
          </cell>
          <cell r="L458">
            <v>0</v>
          </cell>
          <cell r="N458">
            <v>0</v>
          </cell>
          <cell r="O458">
            <v>0</v>
          </cell>
          <cell r="Q458">
            <v>0</v>
          </cell>
          <cell r="R458">
            <v>0</v>
          </cell>
        </row>
        <row r="459">
          <cell r="B459">
            <v>3</v>
          </cell>
          <cell r="C459" t="str">
            <v>Domestic Affiliates</v>
          </cell>
          <cell r="E459">
            <v>0</v>
          </cell>
          <cell r="F459">
            <v>0</v>
          </cell>
          <cell r="H459">
            <v>0</v>
          </cell>
          <cell r="I459">
            <v>0</v>
          </cell>
          <cell r="K459">
            <v>0</v>
          </cell>
          <cell r="L459">
            <v>0</v>
          </cell>
          <cell r="N459">
            <v>0</v>
          </cell>
          <cell r="O459">
            <v>0</v>
          </cell>
          <cell r="Q459">
            <v>0</v>
          </cell>
          <cell r="R459">
            <v>0</v>
          </cell>
        </row>
        <row r="460">
          <cell r="E460">
            <v>0</v>
          </cell>
          <cell r="F460">
            <v>0</v>
          </cell>
          <cell r="H460">
            <v>0</v>
          </cell>
          <cell r="I460">
            <v>0</v>
          </cell>
          <cell r="K460">
            <v>0</v>
          </cell>
          <cell r="L460">
            <v>0</v>
          </cell>
          <cell r="N460">
            <v>0</v>
          </cell>
          <cell r="O460">
            <v>0</v>
          </cell>
          <cell r="Q460">
            <v>0</v>
          </cell>
          <cell r="R460">
            <v>0</v>
          </cell>
        </row>
        <row r="465">
          <cell r="C465" t="str">
            <v>Comments:</v>
          </cell>
        </row>
        <row r="466">
          <cell r="C466" t="str">
            <v xml:space="preserve"> </v>
          </cell>
        </row>
        <row r="467">
          <cell r="C467" t="str">
            <v xml:space="preserve"> </v>
          </cell>
        </row>
        <row r="468">
          <cell r="C468" t="str">
            <v xml:space="preserve"> </v>
          </cell>
        </row>
        <row r="469">
          <cell r="C469" t="str">
            <v xml:space="preserve"> </v>
          </cell>
        </row>
      </sheetData>
      <sheetData sheetId="10">
        <row r="40">
          <cell r="C40">
            <v>2</v>
          </cell>
        </row>
        <row r="46">
          <cell r="E46" t="str">
            <v>Dec 31,2009</v>
          </cell>
        </row>
        <row r="47">
          <cell r="B47" t="str">
            <v>British Pound Sterling</v>
          </cell>
          <cell r="E47">
            <v>0.62790000000000001</v>
          </cell>
        </row>
        <row r="48">
          <cell r="B48" t="str">
            <v>Euros</v>
          </cell>
          <cell r="E48">
            <v>0.69769999999999999</v>
          </cell>
        </row>
        <row r="49">
          <cell r="B49" t="str">
            <v>US Dollars</v>
          </cell>
          <cell r="E49">
            <v>1</v>
          </cell>
        </row>
        <row r="50">
          <cell r="B50" t="str">
            <v>Algerian Dinar</v>
          </cell>
          <cell r="E50">
            <v>74.419700000000006</v>
          </cell>
        </row>
        <row r="51">
          <cell r="B51" t="str">
            <v>Argentina Peso</v>
          </cell>
          <cell r="E51">
            <v>3.8205</v>
          </cell>
        </row>
        <row r="52">
          <cell r="B52" t="str">
            <v>Australian Dollar</v>
          </cell>
          <cell r="E52">
            <v>1.1198999999999999</v>
          </cell>
        </row>
        <row r="53">
          <cell r="B53" t="str">
            <v>Bahamanian Dollar</v>
          </cell>
          <cell r="E53">
            <v>1.0178</v>
          </cell>
        </row>
        <row r="54">
          <cell r="B54" t="str">
            <v>Bahrain Dinar</v>
          </cell>
          <cell r="E54">
            <v>0.37819999999999998</v>
          </cell>
        </row>
        <row r="55">
          <cell r="B55" t="str">
            <v>Barbados Dollar</v>
          </cell>
          <cell r="E55">
            <v>2.0099999999999998</v>
          </cell>
        </row>
        <row r="56">
          <cell r="B56" t="str">
            <v>Belarusian Ruble</v>
          </cell>
          <cell r="E56">
            <v>2863</v>
          </cell>
        </row>
        <row r="57">
          <cell r="B57" t="str">
            <v>Bermudian Dollar</v>
          </cell>
          <cell r="E57">
            <v>1</v>
          </cell>
        </row>
        <row r="58">
          <cell r="B58" t="str">
            <v>Bolivian Boliviano</v>
          </cell>
          <cell r="E58">
            <v>7.1736000000000004</v>
          </cell>
        </row>
        <row r="59">
          <cell r="B59" t="str">
            <v>Bosnian Mark</v>
          </cell>
          <cell r="E59">
            <v>1.3647</v>
          </cell>
        </row>
        <row r="60">
          <cell r="B60" t="str">
            <v>Brazil Real</v>
          </cell>
          <cell r="E60">
            <v>1.7494000000000001</v>
          </cell>
        </row>
        <row r="61">
          <cell r="B61" t="str">
            <v>Canadian Dollars</v>
          </cell>
          <cell r="E61">
            <v>1.0494000000000001</v>
          </cell>
        </row>
        <row r="62">
          <cell r="B62" t="str">
            <v>Cayman Islands Dollar</v>
          </cell>
          <cell r="E62">
            <v>0.84050000000000002</v>
          </cell>
        </row>
        <row r="63">
          <cell r="B63" t="str">
            <v>Chilean Peso</v>
          </cell>
          <cell r="E63">
            <v>519.303</v>
          </cell>
        </row>
        <row r="64">
          <cell r="B64" t="str">
            <v>China Yuan Renminbi</v>
          </cell>
          <cell r="E64">
            <v>6.8372000000000002</v>
          </cell>
        </row>
        <row r="65">
          <cell r="B65" t="str">
            <v>Colombian Peso</v>
          </cell>
          <cell r="E65">
            <v>2064.63</v>
          </cell>
        </row>
        <row r="66">
          <cell r="B66" t="str">
            <v>Costa Rican Colon</v>
          </cell>
          <cell r="E66">
            <v>573.68600000000004</v>
          </cell>
        </row>
        <row r="67">
          <cell r="B67" t="str">
            <v>Denmark Krone</v>
          </cell>
          <cell r="E67">
            <v>5.1928000000000001</v>
          </cell>
        </row>
        <row r="68">
          <cell r="B68" t="str">
            <v>Dominican Republic Peso</v>
          </cell>
          <cell r="E68">
            <v>36.542499999999997</v>
          </cell>
        </row>
        <row r="69">
          <cell r="B69" t="str">
            <v>Ecuadoran Sucre</v>
          </cell>
          <cell r="E69">
            <v>25587</v>
          </cell>
        </row>
        <row r="70">
          <cell r="B70" t="str">
            <v>Egyptian Pound</v>
          </cell>
          <cell r="E70">
            <v>5.5201000000000002</v>
          </cell>
        </row>
        <row r="71">
          <cell r="B71" t="str">
            <v>Ghanaian Cedi</v>
          </cell>
          <cell r="E71">
            <v>14517.4</v>
          </cell>
        </row>
        <row r="72">
          <cell r="B72" t="str">
            <v>Ghanaian New Cedi (as of 7/07)</v>
          </cell>
          <cell r="E72">
            <v>1.4517</v>
          </cell>
        </row>
        <row r="73">
          <cell r="B73" t="str">
            <v>Hong Kong Dollar</v>
          </cell>
          <cell r="E73">
            <v>7.7550999999999997</v>
          </cell>
        </row>
        <row r="74">
          <cell r="B74" t="str">
            <v>Hungary Forint</v>
          </cell>
          <cell r="E74">
            <v>190.21100000000001</v>
          </cell>
        </row>
        <row r="75">
          <cell r="B75" t="str">
            <v>India Rupee</v>
          </cell>
          <cell r="E75">
            <v>46.893599999999999</v>
          </cell>
        </row>
        <row r="76">
          <cell r="B76" t="str">
            <v>Indonesia Rupiah</v>
          </cell>
          <cell r="E76">
            <v>9416.2000000000007</v>
          </cell>
        </row>
        <row r="77">
          <cell r="B77" t="str">
            <v>Israel Shekef</v>
          </cell>
          <cell r="E77">
            <v>3.7982999999999998</v>
          </cell>
        </row>
        <row r="78">
          <cell r="B78" t="str">
            <v>Jamaican Dollar</v>
          </cell>
          <cell r="E78">
            <v>89.269099999999995</v>
          </cell>
        </row>
        <row r="79">
          <cell r="B79" t="str">
            <v>Japanese Yen</v>
          </cell>
          <cell r="E79">
            <v>92.240099999999998</v>
          </cell>
        </row>
        <row r="80">
          <cell r="B80" t="str">
            <v>Jordanian Dinar</v>
          </cell>
          <cell r="E80">
            <v>0.71350000000000002</v>
          </cell>
        </row>
        <row r="81">
          <cell r="B81" t="str">
            <v>Kazakhstan Tenge</v>
          </cell>
          <cell r="E81">
            <v>150.77000000000001</v>
          </cell>
        </row>
        <row r="82">
          <cell r="B82" t="str">
            <v>Kenyan Shilling</v>
          </cell>
          <cell r="E82">
            <v>79.169300000000007</v>
          </cell>
        </row>
        <row r="83">
          <cell r="B83" t="str">
            <v>Kuwaiti Dinar</v>
          </cell>
          <cell r="E83">
            <v>0.28820000000000001</v>
          </cell>
        </row>
        <row r="84">
          <cell r="B84" t="str">
            <v>Lebanese Pound</v>
          </cell>
          <cell r="E84">
            <v>1521.12</v>
          </cell>
        </row>
        <row r="85">
          <cell r="B85" t="str">
            <v>Macau Pataca</v>
          </cell>
          <cell r="E85">
            <v>8.1439000000000004</v>
          </cell>
        </row>
        <row r="86">
          <cell r="B86" t="str">
            <v>Malaysian Ringgit</v>
          </cell>
          <cell r="E86">
            <v>3.4291999999999998</v>
          </cell>
        </row>
        <row r="87">
          <cell r="B87" t="str">
            <v>Mexican Pesos</v>
          </cell>
          <cell r="E87">
            <v>13.0388</v>
          </cell>
        </row>
        <row r="88">
          <cell r="B88" t="str">
            <v>Moroccan Dirham</v>
          </cell>
          <cell r="E88">
            <v>7.9686000000000003</v>
          </cell>
        </row>
        <row r="89">
          <cell r="B89" t="str">
            <v>New Zealand Dollars</v>
          </cell>
          <cell r="E89">
            <v>1.3937999999999999</v>
          </cell>
        </row>
        <row r="90">
          <cell r="B90" t="str">
            <v>Nigerian Naira</v>
          </cell>
          <cell r="E90">
            <v>152.352</v>
          </cell>
        </row>
        <row r="91">
          <cell r="B91" t="str">
            <v>Norway Krone</v>
          </cell>
          <cell r="E91">
            <v>5.8117999999999999</v>
          </cell>
        </row>
        <row r="92">
          <cell r="B92" t="str">
            <v>Omani Rial</v>
          </cell>
          <cell r="E92">
            <v>0.38640000000000002</v>
          </cell>
        </row>
        <row r="93">
          <cell r="B93" t="str">
            <v>Pakistanian Rupee</v>
          </cell>
          <cell r="E93">
            <v>85.0364</v>
          </cell>
        </row>
        <row r="94">
          <cell r="B94" t="str">
            <v>Panamanian Balboa</v>
          </cell>
          <cell r="E94">
            <v>1.0157</v>
          </cell>
        </row>
        <row r="95">
          <cell r="B95" t="str">
            <v>Paraguay Guarani</v>
          </cell>
          <cell r="E95">
            <v>4794.95</v>
          </cell>
        </row>
        <row r="96">
          <cell r="B96" t="str">
            <v>Peruvian Nuevo Sol</v>
          </cell>
          <cell r="E96">
            <v>2.9211</v>
          </cell>
        </row>
        <row r="97">
          <cell r="B97" t="str">
            <v>Phillipine Peso</v>
          </cell>
          <cell r="E97">
            <v>46.424100000000003</v>
          </cell>
        </row>
        <row r="98">
          <cell r="B98" t="str">
            <v>Polish Zloty</v>
          </cell>
          <cell r="E98">
            <v>2.8853</v>
          </cell>
        </row>
        <row r="99">
          <cell r="B99" t="str">
            <v>Qatari Rial</v>
          </cell>
          <cell r="E99">
            <v>3.6438999999999999</v>
          </cell>
        </row>
        <row r="100">
          <cell r="B100" t="str">
            <v>Russian Rouble</v>
          </cell>
          <cell r="E100">
            <v>30.271699999999999</v>
          </cell>
        </row>
        <row r="101">
          <cell r="B101" t="str">
            <v>Saudi Arabian Saudi Riyal</v>
          </cell>
          <cell r="E101">
            <v>3.7517</v>
          </cell>
        </row>
        <row r="102">
          <cell r="B102" t="str">
            <v>Singapore Dollar</v>
          </cell>
          <cell r="E102">
            <v>1.4054</v>
          </cell>
        </row>
        <row r="103">
          <cell r="B103" t="str">
            <v>South African Rand</v>
          </cell>
          <cell r="E103">
            <v>7.4173999999999998</v>
          </cell>
        </row>
        <row r="104">
          <cell r="B104" t="str">
            <v>South Korean Won</v>
          </cell>
          <cell r="E104">
            <v>1165.77</v>
          </cell>
        </row>
        <row r="105">
          <cell r="B105" t="str">
            <v>Swedish Krona</v>
          </cell>
          <cell r="E105">
            <v>7.1890000000000001</v>
          </cell>
        </row>
        <row r="106">
          <cell r="B106" t="str">
            <v>Swiss Franc</v>
          </cell>
          <cell r="E106">
            <v>1.038</v>
          </cell>
        </row>
        <row r="107">
          <cell r="B107" t="str">
            <v>Syrian Pound</v>
          </cell>
          <cell r="E107">
            <v>46.7027</v>
          </cell>
        </row>
        <row r="108">
          <cell r="B108" t="str">
            <v>Taiwan Dollar</v>
          </cell>
          <cell r="E108">
            <v>32.238</v>
          </cell>
        </row>
        <row r="109">
          <cell r="B109" t="str">
            <v>Thai Baht</v>
          </cell>
          <cell r="E109">
            <v>33.4514</v>
          </cell>
        </row>
        <row r="110">
          <cell r="B110" t="str">
            <v>Trinidad &amp; Tobago Dollar</v>
          </cell>
          <cell r="E110">
            <v>6.4619</v>
          </cell>
        </row>
        <row r="111">
          <cell r="B111" t="str">
            <v>Tunisian Dinar</v>
          </cell>
          <cell r="E111">
            <v>1.3405</v>
          </cell>
        </row>
        <row r="112">
          <cell r="B112" t="str">
            <v>Turkish Lira (new Lira in 2006)</v>
          </cell>
          <cell r="E112">
            <v>1.5129999999999999</v>
          </cell>
        </row>
        <row r="113">
          <cell r="B113" t="str">
            <v>UAE Dirham</v>
          </cell>
          <cell r="E113">
            <v>3.6738</v>
          </cell>
        </row>
        <row r="114">
          <cell r="B114" t="str">
            <v>Ukrainian Hryvnia</v>
          </cell>
          <cell r="E114">
            <v>8.1190999999999995</v>
          </cell>
        </row>
        <row r="115">
          <cell r="B115" t="str">
            <v>Venezuelan Bolivar</v>
          </cell>
          <cell r="E115">
            <v>2151.69</v>
          </cell>
        </row>
        <row r="116">
          <cell r="B116" t="str">
            <v>Vietnamese Dong</v>
          </cell>
          <cell r="E116">
            <v>18670.400000000001</v>
          </cell>
        </row>
        <row r="142">
          <cell r="C142">
            <v>1</v>
          </cell>
        </row>
        <row r="168">
          <cell r="E168">
            <v>0</v>
          </cell>
          <cell r="F168">
            <v>0.15</v>
          </cell>
          <cell r="G168">
            <v>0</v>
          </cell>
        </row>
        <row r="169">
          <cell r="E169">
            <v>0</v>
          </cell>
          <cell r="F169">
            <v>0.15</v>
          </cell>
          <cell r="G169">
            <v>0</v>
          </cell>
        </row>
        <row r="170">
          <cell r="E170">
            <v>0</v>
          </cell>
          <cell r="F170">
            <v>0.15</v>
          </cell>
          <cell r="G170">
            <v>0</v>
          </cell>
        </row>
        <row r="171">
          <cell r="E171">
            <v>0</v>
          </cell>
          <cell r="F171">
            <v>0.15</v>
          </cell>
          <cell r="G171">
            <v>0</v>
          </cell>
        </row>
        <row r="172">
          <cell r="E172">
            <v>0</v>
          </cell>
          <cell r="F172">
            <v>0.15</v>
          </cell>
          <cell r="G172">
            <v>0</v>
          </cell>
        </row>
        <row r="173">
          <cell r="E173">
            <v>0</v>
          </cell>
          <cell r="F173">
            <v>0.15</v>
          </cell>
          <cell r="G173">
            <v>0</v>
          </cell>
        </row>
        <row r="174">
          <cell r="E174">
            <v>0</v>
          </cell>
          <cell r="F174">
            <v>0.15</v>
          </cell>
          <cell r="G174">
            <v>0</v>
          </cell>
        </row>
        <row r="175">
          <cell r="E175">
            <v>0</v>
          </cell>
          <cell r="F175">
            <v>0.15</v>
          </cell>
          <cell r="G175">
            <v>0</v>
          </cell>
        </row>
        <row r="176">
          <cell r="E176">
            <v>0</v>
          </cell>
          <cell r="F176">
            <v>0.15</v>
          </cell>
          <cell r="G176">
            <v>0</v>
          </cell>
        </row>
        <row r="177">
          <cell r="E177">
            <v>0</v>
          </cell>
          <cell r="F177">
            <v>0.15</v>
          </cell>
          <cell r="G177">
            <v>0</v>
          </cell>
        </row>
        <row r="178">
          <cell r="E178">
            <v>0</v>
          </cell>
          <cell r="F178">
            <v>0.155</v>
          </cell>
          <cell r="G178">
            <v>0</v>
          </cell>
        </row>
        <row r="179">
          <cell r="E179">
            <v>0</v>
          </cell>
          <cell r="F179">
            <v>0.15</v>
          </cell>
          <cell r="G179">
            <v>0</v>
          </cell>
        </row>
        <row r="180">
          <cell r="E180">
            <v>0</v>
          </cell>
          <cell r="F180">
            <v>0.15</v>
          </cell>
          <cell r="G180">
            <v>0</v>
          </cell>
        </row>
        <row r="181">
          <cell r="E181">
            <v>0</v>
          </cell>
          <cell r="F181">
            <v>0.15</v>
          </cell>
          <cell r="G181">
            <v>0</v>
          </cell>
        </row>
        <row r="182">
          <cell r="E182">
            <v>0</v>
          </cell>
          <cell r="F182">
            <v>0.15</v>
          </cell>
          <cell r="G182">
            <v>0</v>
          </cell>
        </row>
        <row r="183">
          <cell r="E183">
            <v>0</v>
          </cell>
          <cell r="F183">
            <v>0.15</v>
          </cell>
          <cell r="G183">
            <v>0</v>
          </cell>
        </row>
        <row r="184">
          <cell r="E184">
            <v>0</v>
          </cell>
          <cell r="F184">
            <v>0.15</v>
          </cell>
          <cell r="G184">
            <v>0</v>
          </cell>
        </row>
        <row r="185">
          <cell r="E185">
            <v>0</v>
          </cell>
          <cell r="F185">
            <v>0.15</v>
          </cell>
          <cell r="G185">
            <v>0</v>
          </cell>
        </row>
        <row r="186">
          <cell r="E186">
            <v>0</v>
          </cell>
          <cell r="F186">
            <v>0.15</v>
          </cell>
          <cell r="G186">
            <v>0</v>
          </cell>
        </row>
        <row r="187">
          <cell r="E187">
            <v>0</v>
          </cell>
          <cell r="F187">
            <v>0.15</v>
          </cell>
          <cell r="G187">
            <v>0</v>
          </cell>
        </row>
        <row r="188">
          <cell r="E188">
            <v>0</v>
          </cell>
          <cell r="F188">
            <v>0.15</v>
          </cell>
          <cell r="G188">
            <v>0</v>
          </cell>
        </row>
        <row r="189">
          <cell r="E189">
            <v>0</v>
          </cell>
          <cell r="F189">
            <v>0.15</v>
          </cell>
          <cell r="G189">
            <v>0</v>
          </cell>
        </row>
        <row r="190">
          <cell r="E190">
            <v>0</v>
          </cell>
          <cell r="F190">
            <v>0.15</v>
          </cell>
          <cell r="G190">
            <v>0</v>
          </cell>
        </row>
        <row r="191">
          <cell r="E191">
            <v>0</v>
          </cell>
          <cell r="F191">
            <v>0.15</v>
          </cell>
          <cell r="G191">
            <v>0</v>
          </cell>
        </row>
        <row r="192">
          <cell r="E192">
            <v>0</v>
          </cell>
          <cell r="F192">
            <v>0.15</v>
          </cell>
          <cell r="G192">
            <v>0</v>
          </cell>
        </row>
        <row r="193">
          <cell r="E193">
            <v>0</v>
          </cell>
          <cell r="F193">
            <v>0.15</v>
          </cell>
          <cell r="G193">
            <v>0</v>
          </cell>
        </row>
        <row r="194">
          <cell r="E194">
            <v>0</v>
          </cell>
          <cell r="F194">
            <v>0.15</v>
          </cell>
          <cell r="G194">
            <v>0</v>
          </cell>
        </row>
        <row r="195">
          <cell r="E195">
            <v>0</v>
          </cell>
          <cell r="F195">
            <v>0.15</v>
          </cell>
          <cell r="G195">
            <v>0</v>
          </cell>
        </row>
        <row r="196">
          <cell r="E196">
            <v>0</v>
          </cell>
          <cell r="F196">
            <v>0.15</v>
          </cell>
          <cell r="G196">
            <v>0</v>
          </cell>
        </row>
        <row r="197">
          <cell r="E197">
            <v>0</v>
          </cell>
          <cell r="F197">
            <v>0.15</v>
          </cell>
          <cell r="G197">
            <v>0</v>
          </cell>
        </row>
        <row r="198">
          <cell r="E198">
            <v>0</v>
          </cell>
          <cell r="F198">
            <v>0.15</v>
          </cell>
          <cell r="G198">
            <v>0</v>
          </cell>
        </row>
        <row r="199">
          <cell r="E199">
            <v>0</v>
          </cell>
          <cell r="F199">
            <v>0.15</v>
          </cell>
          <cell r="G199">
            <v>0</v>
          </cell>
        </row>
        <row r="200">
          <cell r="E200">
            <v>0</v>
          </cell>
          <cell r="F200">
            <v>0.15</v>
          </cell>
          <cell r="G200">
            <v>0</v>
          </cell>
        </row>
        <row r="201">
          <cell r="E201">
            <v>0</v>
          </cell>
          <cell r="F201">
            <v>0.15</v>
          </cell>
          <cell r="G201">
            <v>0</v>
          </cell>
        </row>
        <row r="202">
          <cell r="E202">
            <v>0</v>
          </cell>
          <cell r="F202">
            <v>0.15</v>
          </cell>
          <cell r="G202">
            <v>0</v>
          </cell>
        </row>
        <row r="203">
          <cell r="E203">
            <v>0</v>
          </cell>
          <cell r="F203">
            <v>0.15</v>
          </cell>
          <cell r="G203">
            <v>0</v>
          </cell>
        </row>
        <row r="204">
          <cell r="E204">
            <v>0</v>
          </cell>
          <cell r="F204">
            <v>0.15</v>
          </cell>
          <cell r="G204">
            <v>0</v>
          </cell>
        </row>
        <row r="205">
          <cell r="E205">
            <v>0</v>
          </cell>
          <cell r="F205">
            <v>0.15</v>
          </cell>
          <cell r="G205">
            <v>0</v>
          </cell>
        </row>
        <row r="206">
          <cell r="E206">
            <v>0</v>
          </cell>
          <cell r="F206">
            <v>0.15</v>
          </cell>
          <cell r="G206">
            <v>0</v>
          </cell>
        </row>
        <row r="207">
          <cell r="E207">
            <v>0</v>
          </cell>
          <cell r="F207">
            <v>0.15</v>
          </cell>
          <cell r="G207">
            <v>0</v>
          </cell>
        </row>
        <row r="208">
          <cell r="E208">
            <v>0</v>
          </cell>
          <cell r="F208">
            <v>0.15</v>
          </cell>
          <cell r="G208">
            <v>0</v>
          </cell>
        </row>
        <row r="209">
          <cell r="E209">
            <v>0</v>
          </cell>
          <cell r="F209">
            <v>0.15</v>
          </cell>
          <cell r="G209">
            <v>0</v>
          </cell>
        </row>
        <row r="210">
          <cell r="E210">
            <v>0</v>
          </cell>
          <cell r="F210">
            <v>0.15</v>
          </cell>
          <cell r="G210">
            <v>0</v>
          </cell>
        </row>
        <row r="211">
          <cell r="E211">
            <v>0</v>
          </cell>
          <cell r="F211">
            <v>0.15</v>
          </cell>
          <cell r="G211">
            <v>0</v>
          </cell>
        </row>
        <row r="212">
          <cell r="E212">
            <v>0</v>
          </cell>
          <cell r="F212">
            <v>0.15</v>
          </cell>
          <cell r="G212">
            <v>0</v>
          </cell>
        </row>
        <row r="213">
          <cell r="E213">
            <v>0</v>
          </cell>
          <cell r="F213">
            <v>0.15</v>
          </cell>
          <cell r="G213">
            <v>0</v>
          </cell>
        </row>
        <row r="214">
          <cell r="E214">
            <v>0</v>
          </cell>
          <cell r="F214">
            <v>0.15</v>
          </cell>
          <cell r="G214">
            <v>0</v>
          </cell>
        </row>
        <row r="215">
          <cell r="E215">
            <v>0</v>
          </cell>
          <cell r="F215">
            <v>0.15</v>
          </cell>
          <cell r="G215">
            <v>0</v>
          </cell>
        </row>
        <row r="216">
          <cell r="E216">
            <v>0</v>
          </cell>
          <cell r="F216">
            <v>0.15</v>
          </cell>
          <cell r="G216">
            <v>0</v>
          </cell>
        </row>
        <row r="217">
          <cell r="E217">
            <v>0</v>
          </cell>
          <cell r="F217">
            <v>0.15</v>
          </cell>
          <cell r="G217">
            <v>0</v>
          </cell>
        </row>
        <row r="218">
          <cell r="E218">
            <v>0</v>
          </cell>
          <cell r="F218">
            <v>0.15</v>
          </cell>
          <cell r="G218">
            <v>0</v>
          </cell>
        </row>
        <row r="219">
          <cell r="E219">
            <v>0</v>
          </cell>
          <cell r="F219">
            <v>0.15</v>
          </cell>
          <cell r="G219">
            <v>0</v>
          </cell>
        </row>
        <row r="220">
          <cell r="E220">
            <v>0</v>
          </cell>
          <cell r="F220">
            <v>0.15</v>
          </cell>
          <cell r="G220">
            <v>0</v>
          </cell>
        </row>
        <row r="221">
          <cell r="E221">
            <v>0</v>
          </cell>
          <cell r="F221">
            <v>0.15</v>
          </cell>
          <cell r="G221">
            <v>0</v>
          </cell>
        </row>
        <row r="222">
          <cell r="E222">
            <v>0</v>
          </cell>
          <cell r="F222">
            <v>0.15</v>
          </cell>
          <cell r="G222">
            <v>0</v>
          </cell>
        </row>
        <row r="223">
          <cell r="E223">
            <v>0</v>
          </cell>
          <cell r="F223">
            <v>0.15</v>
          </cell>
          <cell r="G223">
            <v>0</v>
          </cell>
        </row>
        <row r="224">
          <cell r="E224">
            <v>0</v>
          </cell>
          <cell r="F224">
            <v>0.15</v>
          </cell>
          <cell r="G224">
            <v>0</v>
          </cell>
        </row>
        <row r="225">
          <cell r="E225">
            <v>0</v>
          </cell>
          <cell r="F225">
            <v>0.15</v>
          </cell>
          <cell r="G225">
            <v>0</v>
          </cell>
        </row>
        <row r="226">
          <cell r="E226">
            <v>0</v>
          </cell>
          <cell r="F226">
            <v>0.15</v>
          </cell>
          <cell r="G226">
            <v>0</v>
          </cell>
        </row>
        <row r="227">
          <cell r="E227">
            <v>0</v>
          </cell>
          <cell r="F227">
            <v>0.15</v>
          </cell>
          <cell r="G227">
            <v>0</v>
          </cell>
        </row>
        <row r="228">
          <cell r="E228">
            <v>0</v>
          </cell>
          <cell r="F228">
            <v>0.15</v>
          </cell>
          <cell r="G228">
            <v>0</v>
          </cell>
        </row>
        <row r="229">
          <cell r="E229">
            <v>0</v>
          </cell>
          <cell r="F229">
            <v>0.15</v>
          </cell>
          <cell r="G229">
            <v>0</v>
          </cell>
        </row>
        <row r="230">
          <cell r="E230">
            <v>0</v>
          </cell>
          <cell r="F230">
            <v>0.15</v>
          </cell>
          <cell r="G230">
            <v>0</v>
          </cell>
        </row>
        <row r="231">
          <cell r="E231">
            <v>0</v>
          </cell>
          <cell r="F231">
            <v>0.15</v>
          </cell>
          <cell r="G231">
            <v>0</v>
          </cell>
        </row>
        <row r="232">
          <cell r="E232">
            <v>0</v>
          </cell>
          <cell r="F232">
            <v>0.15</v>
          </cell>
          <cell r="G232">
            <v>0</v>
          </cell>
        </row>
        <row r="233">
          <cell r="E233">
            <v>0</v>
          </cell>
          <cell r="F233">
            <v>0.15</v>
          </cell>
          <cell r="G233">
            <v>0</v>
          </cell>
        </row>
        <row r="234">
          <cell r="E234">
            <v>0</v>
          </cell>
          <cell r="F234">
            <v>0.15</v>
          </cell>
          <cell r="G234">
            <v>0</v>
          </cell>
        </row>
        <row r="235">
          <cell r="E235">
            <v>0</v>
          </cell>
          <cell r="F235">
            <v>0.15</v>
          </cell>
          <cell r="G235">
            <v>0</v>
          </cell>
        </row>
        <row r="236">
          <cell r="E236">
            <v>0</v>
          </cell>
          <cell r="F236">
            <v>0.15</v>
          </cell>
          <cell r="G236">
            <v>0</v>
          </cell>
        </row>
        <row r="237">
          <cell r="E237">
            <v>0</v>
          </cell>
          <cell r="F237">
            <v>0.15</v>
          </cell>
          <cell r="G237">
            <v>0</v>
          </cell>
        </row>
        <row r="238">
          <cell r="E238">
            <v>0</v>
          </cell>
          <cell r="F238">
            <v>0.15</v>
          </cell>
          <cell r="G238">
            <v>0</v>
          </cell>
        </row>
        <row r="239">
          <cell r="E239">
            <v>0</v>
          </cell>
          <cell r="F239">
            <v>0.15</v>
          </cell>
          <cell r="G239">
            <v>0</v>
          </cell>
        </row>
        <row r="240">
          <cell r="E240">
            <v>0</v>
          </cell>
          <cell r="F240">
            <v>0.15</v>
          </cell>
          <cell r="G240">
            <v>0</v>
          </cell>
        </row>
        <row r="241">
          <cell r="E241">
            <v>0</v>
          </cell>
          <cell r="F241">
            <v>0.15</v>
          </cell>
          <cell r="G241">
            <v>0</v>
          </cell>
        </row>
      </sheetData>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表15(合併列示及總計)"/>
      <sheetName val="表02(資產)"/>
      <sheetName val="表03"/>
      <sheetName val="表02(負債業主權益)"/>
      <sheetName val="表01"/>
      <sheetName val="表02(資產附表)"/>
      <sheetName val="表09"/>
      <sheetName val="表11(總計)"/>
      <sheetName val="表10"/>
      <sheetName val="表13-1"/>
      <sheetName val="Book1"/>
      <sheetName val="不動產"/>
      <sheetName val="表06"/>
      <sheetName val="表07(總計)"/>
      <sheetName val="#REF"/>
      <sheetName val="表01-1"/>
      <sheetName val="表02-4"/>
      <sheetName val="表02-6"/>
      <sheetName val="表02-5"/>
      <sheetName val="表02-1"/>
      <sheetName val="表02-2"/>
      <sheetName val="表02-3"/>
      <sheetName val=""/>
      <sheetName val="13 - Treaty Result"/>
      <sheetName val="[Command not available][Command"/>
      <sheetName val="ionName% 無法啟動 Office Web 討論區。%A"/>
      <sheetName val="6.定存明細表"/>
      <sheetName val="謀M㌐⁁%Ā㄀⁁䖋诐岵_x000b_ꌀＴよ۶甠譆E䃶Ƞ蔏䃳_x0013_䖋蔀瓀昒碃_x0008_"/>
      <sheetName val="表30-16X"/>
      <sheetName val="OCI"/>
      <sheetName val="匯率"/>
      <sheetName val="5DAYRPT "/>
      <sheetName val="?????"/>
      <sheetName val="未滿期保費"/>
      <sheetName val="ACT MONTH"/>
      <sheetName val="ACT CASH"/>
      <sheetName val="VARIANCE"/>
      <sheetName val="DATABASE"/>
      <sheetName val="YEAR TO DATE"/>
      <sheetName val="LIMIT"/>
      <sheetName val="CURRENT MONTH"/>
      <sheetName val="ASSIST"/>
      <sheetName val="mos-main"/>
      <sheetName val="Sheet1 (2)"/>
      <sheetName val="Info"/>
      <sheetName val="Score Card"/>
      <sheetName val="_Command not available__Command"/>
      <sheetName val="13_-_Treaty_Result"/>
      <sheetName val="Score_Card"/>
      <sheetName val="[Command_not_available][Command"/>
      <sheetName val="ionName%_無法啟動_Office_Web_討論區。%A"/>
      <sheetName val="6_定存明細表"/>
      <sheetName val="謀M㌐⁁%Ā㄀⁁䖋诐岵ꌀＴよ۶甠譆E䃶Ƞ蔏䃳䖋蔀瓀昒碃"/>
      <sheetName val="_Command_not_available__Command"/>
      <sheetName val="收盤價"/>
      <sheetName val="利息支出"/>
      <sheetName val="表18"/>
      <sheetName val="corp"/>
      <sheetName val="corp-value"/>
      <sheetName val="mtge"/>
      <sheetName val="mtge-vlaue"/>
      <sheetName val="gov"/>
      <sheetName val="gov-value"/>
      <sheetName val="Sheet5"/>
      <sheetName val="Assump by month"/>
      <sheetName val="All"/>
      <sheetName val="表30-11"/>
      <sheetName val="Main"/>
      <sheetName val="Cover"/>
      <sheetName val="證券化部位表 (3)"/>
      <sheetName val="證券化部位表 (2)"/>
      <sheetName val="Temp"/>
      <sheetName val="AJS9"/>
      <sheetName val="SS委外"/>
      <sheetName val="UBBA"/>
      <sheetName val="UBBL"/>
      <sheetName val="資產負債表"/>
      <sheetName val="資產負債表(列印)"/>
      <sheetName val="損益表(列印)"/>
      <sheetName val="資料規則表"/>
    </sheetNames>
    <sheetDataSet>
      <sheetData sheetId="0" refreshError="1"/>
      <sheetData sheetId="1" refreshError="1">
        <row r="6">
          <cell r="A6" t="str">
            <v>Z</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refreshError="1"/>
      <sheetData sheetId="48" refreshError="1"/>
      <sheetData sheetId="49" refreshError="1"/>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錄"/>
      <sheetName val="表03"/>
      <sheetName val="表04"/>
      <sheetName val="表05-1"/>
      <sheetName val="表05-2"/>
      <sheetName val="表05-2(續)"/>
      <sheetName val="表06"/>
      <sheetName val="表07-1"/>
      <sheetName val="表07-2"/>
      <sheetName val="表08-1"/>
      <sheetName val="表08-2"/>
      <sheetName val="表09-1"/>
      <sheetName val="表09-2"/>
      <sheetName val="表10-1"/>
      <sheetName val="表10-2"/>
      <sheetName val="表10-3"/>
      <sheetName val="表10-4"/>
      <sheetName val="表11-1"/>
      <sheetName val="表11-2"/>
      <sheetName val="表12-1"/>
      <sheetName val="表12-2"/>
      <sheetName val="表13-1"/>
      <sheetName val="表13-2"/>
      <sheetName val="表14-1"/>
      <sheetName val="表14-2"/>
      <sheetName val="表14-4"/>
      <sheetName val="表16-1-1"/>
      <sheetName val="表16-1-2"/>
      <sheetName val="表16-1-3"/>
      <sheetName val="表16-1-4"/>
      <sheetName val="表16-1-5"/>
      <sheetName val="表16-2-1"/>
      <sheetName val="表16-2-2"/>
      <sheetName val="表16-2-3"/>
      <sheetName val="表19-1-1-1"/>
      <sheetName val="表19-1-1-2"/>
      <sheetName val="表19-1-2 -1"/>
      <sheetName val="表19-1-2-2"/>
      <sheetName val="表19-2-1"/>
      <sheetName val="表19-2-2"/>
      <sheetName val="表19-3-1"/>
      <sheetName val="表19-3-2"/>
      <sheetName val="表20-1"/>
      <sheetName val="表20-2"/>
      <sheetName val="表21-1"/>
      <sheetName val="表21-2"/>
      <sheetName val="表22-1"/>
      <sheetName val="表22-2"/>
      <sheetName val="表22-3"/>
      <sheetName val="表22-4"/>
      <sheetName val="表23-1"/>
      <sheetName val="表23-2"/>
      <sheetName val="表24-1"/>
      <sheetName val="表24-2"/>
      <sheetName val="表25-1"/>
      <sheetName val="表25-2"/>
      <sheetName val="表26-1"/>
      <sheetName val="表26-2"/>
      <sheetName val="表26-3"/>
      <sheetName val="表26-4"/>
      <sheetName val="表26-5"/>
      <sheetName val="表30-1"/>
      <sheetName val="表30-2"/>
      <sheetName val="表30-3"/>
      <sheetName val="表30-3-1"/>
      <sheetName val="表30-3-2"/>
      <sheetName val="表30-3-3"/>
      <sheetName val="表30-4"/>
      <sheetName val="表30-5"/>
      <sheetName val="表30-6"/>
      <sheetName val="表30-7"/>
      <sheetName val="表30-7-1"/>
      <sheetName val="表30-8"/>
      <sheetName val="表30-8-1 "/>
      <sheetName val="表30-8-2"/>
      <sheetName val="表30-8-3"/>
      <sheetName val="表30-9"/>
      <sheetName val="表30-10"/>
      <sheetName val="表30-11"/>
      <sheetName val="表30-12"/>
      <sheetName val="表30-13"/>
      <sheetName val="表30-14"/>
      <sheetName val="表30-15"/>
      <sheetName val="表30-16"/>
      <sheetName val="上市股票及基金beta值計算表"/>
      <sheetName val="上櫃股票beta值計算"/>
      <sheetName val="勾稽表"/>
      <sheetName val="Sheet2"/>
      <sheetName val="IBNR"/>
      <sheetName val="Incd"/>
      <sheetName val="13 - Treaty Result"/>
    </sheetNames>
    <sheetDataSet>
      <sheetData sheetId="0"/>
      <sheetData sheetId="1"/>
      <sheetData sheetId="2"/>
      <sheetData sheetId="3"/>
      <sheetData sheetId="4" refreshError="1">
        <row r="221">
          <cell r="D221">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基本資料"/>
      <sheetName val="公司動態基本資料"/>
      <sheetName val="表01"/>
      <sheetName val="表02(資產)"/>
      <sheetName val="表02(資產附表)"/>
      <sheetName val="表02(負債業主權益)"/>
      <sheetName val="表03"/>
      <sheetName val="表04"/>
      <sheetName val="表05(個人契約)"/>
      <sheetName val="表05(團體契約)"/>
      <sheetName val="表06"/>
      <sheetName val="表07(個人契約)"/>
      <sheetName val="表07(團體契約)"/>
      <sheetName val="表08"/>
      <sheetName val="表09"/>
      <sheetName val="表10"/>
      <sheetName val="表11"/>
      <sheetName val="表11(總計)"/>
      <sheetName val="表12"/>
      <sheetName val="表13"/>
      <sheetName val="表13(總計)"/>
      <sheetName val="表14"/>
      <sheetName val="表14(總計)"/>
      <sheetName val="表15"/>
      <sheetName val="表15(合併列示及總計)"/>
      <sheetName val="表16"/>
      <sheetName val="表16(總計)"/>
      <sheetName val="表17"/>
      <sheetName val="表17(總計)"/>
      <sheetName val="表18"/>
      <sheetName val="表18(總計)"/>
      <sheetName val="表19"/>
      <sheetName val="表19-1"/>
      <sheetName val="表20"/>
      <sheetName val="表20(總計)"/>
      <sheetName val="表21"/>
      <sheetName val="格式檢查"/>
      <sheetName val="數學勾稽"/>
      <sheetName val="適法性稽核"/>
      <sheetName val="合理性稽核"/>
      <sheetName val="引申變數"/>
      <sheetName val="代碼資料"/>
      <sheetName val="轉檔資訊"/>
      <sheetName val="表02_資產_"/>
      <sheetName val="表02_資產附表_"/>
      <sheetName val="表02_負債業主權益_"/>
      <sheetName val="表11_總計_"/>
      <sheetName val="表15_合併列示及總計_"/>
      <sheetName val="9602"/>
      <sheetName val="Sheet2"/>
      <sheetName val="Data"/>
      <sheetName val="表06(保費收入)"/>
      <sheetName val="表06(負債)"/>
      <sheetName val="表22"/>
      <sheetName val="Main"/>
      <sheetName val="Cover"/>
      <sheetName val="mappingtable"/>
      <sheetName val="Currency"/>
      <sheetName val="2006(JPY)"/>
      <sheetName val="AIGUS 2Q 2008 (REVISED)"/>
      <sheetName val="參數及變數"/>
      <sheetName val="Sheet3"/>
      <sheetName val="9812"/>
      <sheetName val="dimension"/>
      <sheetName val="89TSO"/>
      <sheetName val="Cal"/>
      <sheetName val="Input"/>
      <sheetName val="Load"/>
      <sheetName val="General"/>
      <sheetName val="KPMG函證控制表總表"/>
      <sheetName val="表10-1"/>
      <sheetName val="表10-2"/>
      <sheetName val="表10-3"/>
      <sheetName val="表23"/>
      <sheetName val="表24"/>
      <sheetName val="表25"/>
      <sheetName val="param"/>
      <sheetName val="Cal_Factor"/>
      <sheetName val="Mxdx"/>
      <sheetName val="1. Main"/>
      <sheetName val="4. Limit Analysis"/>
      <sheetName val="ACTIF"/>
      <sheetName val="Intercal"/>
      <sheetName val="MARGES FI"/>
      <sheetName val="PASSIF"/>
      <sheetName val="Compare"/>
      <sheetName val="Highlights"/>
      <sheetName val="A-2-1"/>
      <sheetName val="A-3-1"/>
      <sheetName val="A-3-2"/>
      <sheetName val="parameter"/>
      <sheetName val="表26"/>
      <sheetName val="89TSO_Table"/>
      <sheetName val="寬限期間扣減"/>
      <sheetName val="互保戶"/>
      <sheetName val="人工計算（每半年更新）"/>
      <sheetName val="ob"/>
      <sheetName val="COI"/>
      <sheetName val="Prem"/>
      <sheetName val="UPRcap"/>
      <sheetName val="Mapping"/>
      <sheetName val="OSLR"/>
      <sheetName val="OSLR Adj"/>
      <sheetName val="Payment"/>
      <sheetName val="F表25-1"/>
      <sheetName val="工作表1"/>
      <sheetName val="IndExp-1996"/>
      <sheetName val="P&amp;L-Act-1997"/>
      <sheetName val="BS-1997"/>
      <sheetName val="表10-2 表報"/>
      <sheetName val="Date"/>
      <sheetName val="COMBINE_IN"/>
      <sheetName val="Control"/>
      <sheetName val="Config"/>
      <sheetName val="ASSETS_BONDS"/>
      <sheetName val="表07(總計)"/>
      <sheetName val="表13-1"/>
      <sheetName val="Temp"/>
      <sheetName val="財報TB-曆"/>
      <sheetName val="TB"/>
      <sheetName val="DB_Equity"/>
      <sheetName val="9703"/>
      <sheetName val="Tables"/>
      <sheetName val="EXCHANGE RATE"/>
      <sheetName val="100Q2original事務所提供之匯出檔全選貼上值"/>
      <sheetName val="101Q2original事務所提供之匯出檔全選貼上值"/>
      <sheetName val="BNP"/>
      <sheetName val="CTC"/>
      <sheetName val="Dreser"/>
      <sheetName val="Chase Fleming"/>
      <sheetName val="GS"/>
      <sheetName val="ICBC"/>
      <sheetName val="RUG0"/>
      <sheetName val="SSGA"/>
      <sheetName val="F表24"/>
      <sheetName val="F表25-2"/>
      <sheetName val="表26-1"/>
      <sheetName val="PaymentCap"/>
      <sheetName val="PremCap"/>
      <sheetName val="Interest Rates"/>
      <sheetName val="表10-4"/>
      <sheetName val="表10-5"/>
      <sheetName val="已收息部分"/>
      <sheetName val="CONTROL ACCOUNT LOAN FR ALLTEL"/>
      <sheetName val="B-1-1"/>
      <sheetName val="DirIncd"/>
      <sheetName val="DirIncdALAE"/>
      <sheetName val="IBNR(Select)"/>
      <sheetName val="AsmPaid"/>
      <sheetName val="AsmIncd"/>
      <sheetName val="AsmPaidALAE"/>
      <sheetName val="AsmIncdALAE"/>
      <sheetName val="CedPaid"/>
      <sheetName val="CedIncd"/>
      <sheetName val="CedPaidALAE"/>
      <sheetName val="CedIncdALAE"/>
      <sheetName val="損失率法計算IBNR"/>
      <sheetName val="IBNR(Pd_Incd)"/>
      <sheetName val="IBNR合理上下限計算"/>
      <sheetName val="AsmCumPaid"/>
      <sheetName val="CedCumPaid"/>
      <sheetName val="AsmCumPaidALAE"/>
      <sheetName val="CedCumPaidALAE"/>
      <sheetName val="AsmCumIncd"/>
      <sheetName val="CedCumIncd"/>
      <sheetName val="AsmCumIncdALAE"/>
      <sheetName val="CedCumIncdALAE"/>
      <sheetName val="表13-2"/>
      <sheetName val="函證程序"/>
      <sheetName val="操作封面"/>
      <sheetName val="8.限額表"/>
      <sheetName val="現金流量表(工作底稿列印仟元)"/>
      <sheetName val="0601"/>
      <sheetName val="small card 基本資料0216_04"/>
      <sheetName val="表10-6"/>
      <sheetName val="損益表(88)"/>
      <sheetName val="表06-1"/>
      <sheetName val="表30-15"/>
      <sheetName val="表26-2"/>
      <sheetName val="匯率"/>
      <sheetName val="CL3"/>
      <sheetName val="底稿"/>
      <sheetName val="1"/>
      <sheetName val="2"/>
      <sheetName val="3"/>
      <sheetName val="4"/>
      <sheetName val="5-20%"/>
      <sheetName val="6"/>
      <sheetName val="7"/>
      <sheetName val="8"/>
      <sheetName val="9"/>
      <sheetName val="10"/>
      <sheetName val="11"/>
      <sheetName val="current on+off"/>
      <sheetName val="分析表_Asset"/>
      <sheetName val="分析表_Income"/>
      <sheetName val="分析表_USD"/>
      <sheetName val="BBG"/>
      <sheetName val="壽險業月報表"/>
      <sheetName val="股本"/>
      <sheetName val="成本底稿"/>
      <sheetName val="市價底稿"/>
      <sheetName val="變動表"/>
      <sheetName val="表10-3-1"/>
      <sheetName val="備抵(季)"/>
      <sheetName val="現金流量表(工作底稿-列印)"/>
      <sheetName val="SCH15-1"/>
      <sheetName val="Chile Exhibit A"/>
      <sheetName val="A saisir"/>
      <sheetName val="FX rsv"/>
      <sheetName val="Staff"/>
      <sheetName val="外15薪基84"/>
      <sheetName val="專案課(全部)"/>
      <sheetName val="效團當月"/>
      <sheetName val="Sheet1"/>
      <sheetName val="表25-7"/>
      <sheetName val="歷史CashFlow"/>
      <sheetName val="Account Description"/>
      <sheetName val="C計算"/>
      <sheetName val="DBDept"/>
      <sheetName val="Projection"/>
      <sheetName val="Asset Table"/>
      <sheetName val="Data Conv"/>
      <sheetName val="Investment Summary"/>
      <sheetName val="Data, Period"/>
      <sheetName val="CD"/>
      <sheetName val="MTM report"/>
      <sheetName val="cover "/>
      <sheetName val="Investment Yield (10)"/>
      <sheetName val="Monthly_Data"/>
      <sheetName val="Access_1"/>
      <sheetName val="表24(UPR)"/>
      <sheetName val="表24(UPR)_USD"/>
      <sheetName val="表25-1(Catastraphic)"/>
      <sheetName val="表25-1(Catastraphic)_USD"/>
      <sheetName val="表25-2(RiskVolatility)"/>
      <sheetName val="表25-2(RiskVolatility)_USD"/>
      <sheetName val="財報TB"/>
      <sheetName val="總表(明細)"/>
      <sheetName val="資料表"/>
      <sheetName val="壽險月報範本檔1"/>
      <sheetName val="Menu"/>
      <sheetName val="parameters"/>
      <sheetName val="DatosCalc"/>
      <sheetName val="Por Concepto"/>
      <sheetName val="DatPpto"/>
      <sheetName val="DatosCalcSocio"/>
      <sheetName val="Link"/>
      <sheetName val="Bond"/>
      <sheetName val="OBU定存"/>
      <sheetName val="MF"/>
      <sheetName val="本月試算表"/>
      <sheetName val="OH by Qtr"/>
      <sheetName val="Expense Schedule (4)"/>
      <sheetName val="2Q96"/>
      <sheetName val="OH-CODE"/>
      <sheetName val="건물"/>
      <sheetName val="U_PER13"/>
      <sheetName val="U_PER14"/>
      <sheetName val="U_PER15"/>
      <sheetName val="DBRate"/>
      <sheetName val="分公司預估再保費"/>
      <sheetName val="長火自留保費"/>
      <sheetName val="FNV0019明細帳"/>
      <sheetName val="股東權益變動表(列印)"/>
      <sheetName val="CT"/>
      <sheetName val="report"/>
      <sheetName val="report-input"/>
      <sheetName val="02TSO"/>
      <sheetName val="IA1"/>
      <sheetName val="Table"/>
      <sheetName val="all_MOP"/>
      <sheetName val="life_MOP"/>
      <sheetName val="06月Equity"/>
      <sheetName val="表02-2"/>
      <sheetName val="表02-6"/>
      <sheetName val="表02-7"/>
      <sheetName val="表02-5"/>
      <sheetName val="表02-3"/>
      <sheetName val="表02-4"/>
      <sheetName val="表01-1"/>
      <sheetName val="Fixed Income (Life Funds)"/>
      <sheetName val="Costs"/>
      <sheetName val="CC80函證程序"/>
      <sheetName val="100.4.01.0010 現金及約當現金變動分析"/>
      <sheetName val="單月"/>
      <sheetName val="匯兌累計"/>
      <sheetName val="已實現損益"/>
      <sheetName val="彙總"/>
      <sheetName val="20150430FX-FREX239C_臺灣銀行遠匯及換"/>
      <sheetName val="評價表"/>
      <sheetName val="依商品種類"/>
      <sheetName val="依交易對手"/>
      <sheetName val="CCS"/>
      <sheetName val="FX Swap"/>
      <sheetName val="NDF"/>
      <sheetName val="FXForward"/>
      <sheetName val="核對申報數"/>
      <sheetName val="表10-3-1 (2)"/>
      <sheetName val="Sheet7"/>
      <sheetName val="eee"/>
      <sheetName val="A_TWCD"/>
      <sheetName val="A_TWWP"/>
      <sheetName val="表30-10"/>
      <sheetName val="表30-13"/>
      <sheetName val="表30-9"/>
      <sheetName val="BS"/>
      <sheetName val="Asset Allocation"/>
      <sheetName val="BrokerName"/>
      <sheetName val="不動產"/>
      <sheetName val="SystemREF"/>
      <sheetName val="Macros"/>
      <sheetName val="表02-1"/>
      <sheetName val="11.年金底稿"/>
      <sheetName val="21.Health底稿"/>
      <sheetName val="10.Life底稿"/>
      <sheetName val="13.UL底稿"/>
      <sheetName val="表05-1"/>
      <sheetName val="Engineering Net Agg"/>
      <sheetName val="VUL"/>
      <sheetName val="HC"/>
      <sheetName val="Input Screen"/>
      <sheetName val="表30-5"/>
      <sheetName val="COMM"/>
      <sheetName val="trans_10"/>
      <sheetName val="trans_15"/>
      <sheetName val="trans_20"/>
      <sheetName val="trans_6"/>
      <sheetName val="BUDGET"/>
      <sheetName val="ACTUAL TO BUDGET"/>
      <sheetName val="Holding"/>
      <sheetName val="Capital"/>
      <sheetName val="台股總表(不含ETF)"/>
      <sheetName val="Controls"/>
      <sheetName val="CDMN490_F"/>
      <sheetName val="CDMN490_M"/>
      <sheetName val="CDMN497_F"/>
      <sheetName val="CDMN497_M"/>
      <sheetName val="CDMN550_F"/>
      <sheetName val="CDMN550_M"/>
      <sheetName val="CDMN650_F"/>
      <sheetName val="CDMN650_M"/>
      <sheetName val="PLAN_CODE"/>
      <sheetName val="Result"/>
      <sheetName val="TB Output(group)"/>
      <sheetName val="Documentation"/>
      <sheetName val="Eng Net Agg - All"/>
      <sheetName val="3.股東權益變動表"/>
      <sheetName val="4.損益表"/>
      <sheetName val="NetPaid"/>
      <sheetName val="NetIncd"/>
      <sheetName val="NetPaidALAE"/>
      <sheetName val="NetIncdALAE"/>
      <sheetName val="損失率選定"/>
      <sheetName val="DirCumPaid"/>
      <sheetName val="直接滿期保費"/>
      <sheetName val="Balance"/>
      <sheetName val="DirCumPaidALAE"/>
      <sheetName val="DirCumIncd"/>
      <sheetName val="DirCumIncdALAE"/>
      <sheetName val="NetCumPaid"/>
      <sheetName val="自留滿期保費"/>
      <sheetName val="NetCumIncd"/>
      <sheetName val="NetCumPaidALAE"/>
      <sheetName val="NetCumIncdALAE"/>
      <sheetName val="DirPaid"/>
      <sheetName val="DirPaidALAE"/>
      <sheetName val="Parm"/>
      <sheetName val="CappedLoss"/>
      <sheetName val="FC_Input"/>
      <sheetName val="PreQ_Input"/>
      <sheetName val="Business"/>
      <sheetName val="Ceded WP"/>
      <sheetName val="misc calcs"/>
      <sheetName val="Credit"/>
      <sheetName val="Interest"/>
      <sheetName val="Investment"/>
      <sheetName val="Life Reserves"/>
      <sheetName val="Premium"/>
      <sheetName val="Req Cap"/>
      <sheetName val="NonLife Reserves"/>
      <sheetName val="Data(P)"/>
      <sheetName val="陣列"/>
      <sheetName val="CPIMR9111"/>
      <sheetName val="合建保證金收付款明細表"/>
      <sheetName val="在建土地"/>
      <sheetName val="總表-現(分類)"/>
      <sheetName val="收盤價"/>
      <sheetName val="Inputs"/>
      <sheetName val="10408分類"/>
      <sheetName val="上市股票及基金beta值計算表"/>
      <sheetName val="上櫃股票beta值計算"/>
      <sheetName val="歷史檔 "/>
      <sheetName val="國內基金"/>
      <sheetName val="成本中心"/>
      <sheetName val="Price List"/>
      <sheetName val="260.0090 產品別銷售明細"/>
      <sheetName val="260.0030 應收票據明細"/>
      <sheetName val="260.0040 應收明細(外銷)"/>
      <sheetName val="260.0101 產品別排名"/>
      <sheetName val="USI_上海__客"/>
      <sheetName val="166101-11.22"/>
      <sheetName val="110.4.01.0100 函證程序"/>
      <sheetName val="930812"/>
      <sheetName val="共通データ"/>
      <sheetName val="設定"/>
      <sheetName val="企业表一"/>
      <sheetName val="M-5A"/>
      <sheetName val="M-5C"/>
      <sheetName val="April-beer"/>
      <sheetName val="OPEN ITEN KEY"/>
      <sheetName val="BY Client &amp; Region Aug"/>
      <sheetName val="申請更正表"/>
      <sheetName val="表27-1"/>
      <sheetName val="表27-2"/>
      <sheetName val="表27-3"/>
      <sheetName val="表28"/>
      <sheetName val="表29"/>
      <sheetName val="Code"/>
      <sheetName val="Raw Data"/>
      <sheetName val="各公司保費收入與業管費用比率"/>
      <sheetName val="綜合評析"/>
      <sheetName val="各公司資金運用一覽表-1"/>
      <sheetName val="各公司損益彙計一覽表-1"/>
      <sheetName val="各項財務指標1"/>
      <sheetName val="各項財務指標2"/>
      <sheetName val="各公司保單繼續率一覽表"/>
      <sheetName val="各公司資金運用一覽表-2"/>
      <sheetName val="1-5各公司總保費與躉繳保費比較一覽表"/>
      <sheetName val="1-1各公司總保費收入一覽表"/>
      <sheetName val="QR20-1101"/>
      <sheetName val="Category"/>
      <sheetName val="表11-2"/>
      <sheetName val="表30-3-1"/>
      <sheetName val="表30-14"/>
      <sheetName val="表16-2-1"/>
      <sheetName val="表30-8"/>
      <sheetName val="表30-7-3"/>
      <sheetName val="表30-7-4"/>
      <sheetName val="表30-3-4"/>
      <sheetName val="表30-3-5"/>
      <sheetName val="表30-3-2"/>
      <sheetName val="表12-2"/>
      <sheetName val="表13-4"/>
      <sheetName val="表30-3-3"/>
      <sheetName val="表30-16"/>
      <sheetName val="表16-2-2"/>
      <sheetName val="表16-2-3"/>
      <sheetName val="for toppan"/>
      <sheetName val="Register"/>
      <sheetName val="AUTOFEED"/>
      <sheetName val="參數不可刪"/>
      <sheetName val="函證對象"/>
      <sheetName val="直接材料"/>
      <sheetName val="100.0022銀行存款明細表"/>
      <sheetName val="100.0010 現金及約當現金變動分析"/>
      <sheetName val="100.4.01.0010 BB100現金及約當現金變動分析"/>
      <sheetName val="基金"/>
      <sheetName val="C2彙整"/>
      <sheetName val="C3彙整"/>
      <sheetName val="RBC月份&amp;Check list"/>
      <sheetName val="Pre-report"/>
      <sheetName val="OldBank"/>
      <sheetName val="Section"/>
      <sheetName val="表21 净利润调节表"/>
      <sheetName val="110.0100 函證程序(核閱不執行)-未用"/>
      <sheetName val="110.0011 基金變動表(財)"/>
      <sheetName val="XLR_NoRangeSheet"/>
      <sheetName val="2聯往息(台幣)"/>
      <sheetName val="Total"/>
      <sheetName val="PayrollDetail"/>
      <sheetName val="C1-1"/>
      <sheetName val="C1-2"/>
      <sheetName val="Cover Page"/>
      <sheetName val="轉換"/>
      <sheetName val="各年度IBNR"/>
      <sheetName val="Delete"/>
      <sheetName val="Information"/>
      <sheetName val="Data1"/>
      <sheetName val="Last year data"/>
      <sheetName val="Summary by Table"/>
      <sheetName val="2015年供应商进货"/>
      <sheetName val="Claim_Data"/>
      <sheetName val="EL_Data"/>
      <sheetName val="Cash Flow"/>
      <sheetName val="土地鑑定表"/>
      <sheetName val="Reported_Res Group"/>
      <sheetName val="발생집계"/>
      <sheetName val="CLN"/>
      <sheetName val="3_3年攤銷攤銷表"/>
      <sheetName val="TG56"/>
      <sheetName val="Basic Data"/>
      <sheetName val="info"/>
      <sheetName val="Canada"/>
      <sheetName val="CREDITS"/>
      <sheetName val="表09-1"/>
      <sheetName val="表12-1"/>
      <sheetName val="表23 (行配後-刪除負債項IDMD準備金)"/>
      <sheetName val="DATA_Output"/>
      <sheetName val="100.0010 現金變動分析"/>
      <sheetName val="10月"/>
      <sheetName val="100.0011 外幣現金及銀行存款明細"/>
      <sheetName val="试算平衡表"/>
      <sheetName val="出荷データ"/>
      <sheetName val="完成データ"/>
      <sheetName val="Sheet5"/>
      <sheetName val="Sheet4"/>
      <sheetName val="產量值-09"/>
      <sheetName val="產量值-01"/>
      <sheetName val="產量值-02"/>
      <sheetName val="產量值-03"/>
      <sheetName val="產量值-04"/>
      <sheetName val="產量值-05"/>
      <sheetName val="產量值-06"/>
      <sheetName val="產量值-07"/>
      <sheetName val="產量值-08"/>
      <sheetName val="產量值-10"/>
      <sheetName val="產量值-11"/>
      <sheetName val="產量值-12"/>
      <sheetName val="銷量值-01"/>
      <sheetName val="銷量值-02"/>
      <sheetName val="銷量值-03"/>
      <sheetName val="銷量值-04"/>
      <sheetName val="銷量值-05"/>
      <sheetName val="銷量值-06"/>
      <sheetName val="銷量值-07"/>
      <sheetName val="銷量值-08"/>
      <sheetName val="銷量值-09"/>
      <sheetName val="銷量值-10"/>
      <sheetName val="銷量值-11"/>
      <sheetName val="銷量值-12"/>
      <sheetName val="9m2w"/>
      <sheetName val="一般資料GF-2-2"/>
      <sheetName val="不可刪除"/>
      <sheetName val="100.0010現金及約當現金變動分析"/>
      <sheetName val="TWD-PTD_Accounting"/>
      <sheetName val="D-1-1"/>
      <sheetName val="ASSIST"/>
      <sheetName val="現金流量表(工作底稿列印)"/>
      <sheetName val="損益表(列印)"/>
      <sheetName val="資產負債表(列印)"/>
      <sheetName val="C2.POS(080)"/>
      <sheetName val="Period"/>
      <sheetName val="廣告費比較表"/>
      <sheetName val="費用比較表"/>
      <sheetName val="研究差異（一）"/>
      <sheetName val="製造差異（一）"/>
      <sheetName val="製造差異（二）"/>
      <sheetName val="製造差異（三）"/>
      <sheetName val="製造差異（四）"/>
      <sheetName val="營業差異（一）"/>
      <sheetName val="營業差異（二）"/>
      <sheetName val="list"/>
      <sheetName val="CAPA분석 360K"/>
      <sheetName val="基"/>
      <sheetName val="發行人信用評等"/>
      <sheetName val="100.0011貨幣資金明細表"/>
      <sheetName val="260.0021 應收帳款明細表"/>
      <sheetName val="260.0030 備抵呆帳損失變動表"/>
      <sheetName val="OAcc-DB"/>
      <sheetName val="AIGUS_2Q_2008_(REVISED)"/>
      <sheetName val="1__Main"/>
      <sheetName val="4__Limit_Analysis"/>
      <sheetName val="MARGES_FI"/>
      <sheetName val="OSLR_Adj"/>
      <sheetName val="EXCHANGE_RATE"/>
      <sheetName val="Chase_Fleming"/>
      <sheetName val="表10-2_表報"/>
      <sheetName val="Interest_Rates"/>
      <sheetName val="CONTROL_ACCOUNT_LOAN_FR_ALLTEL"/>
      <sheetName val="Fixed_Income_(Life_Funds)"/>
      <sheetName val="Asset_Table"/>
      <sheetName val="Data_Conv"/>
      <sheetName val="Investment_Summary"/>
      <sheetName val="Data,_Period"/>
      <sheetName val="MTM_report"/>
      <sheetName val="cover_"/>
      <sheetName val="Investment_Yield_(10)"/>
      <sheetName val="Chile_Exhibit_A"/>
      <sheetName val="Account_Description"/>
      <sheetName val="8_限額表"/>
      <sheetName val="small_card_基本資料0216_04"/>
      <sheetName val="A_saisir"/>
      <sheetName val="FX_rsv"/>
      <sheetName val="OH_by_Qtr"/>
      <sheetName val="current_on+off"/>
      <sheetName val="Expense_Schedule_(4)"/>
      <sheetName val="11_年金底稿"/>
      <sheetName val="21_Health底稿"/>
      <sheetName val="10_Life底稿"/>
      <sheetName val="13_UL底稿"/>
      <sheetName val="Engineering_Net_Agg"/>
      <sheetName val="Input_Screen"/>
      <sheetName val="100_4_01_0010_現金及約當現金變動分析"/>
      <sheetName val="FX_Swap"/>
      <sheetName val="表10-3-1_(2)"/>
      <sheetName val="Asset_Allocation"/>
      <sheetName val="ACTUAL_TO_BUDGET"/>
      <sheetName val="Por_Concepto"/>
      <sheetName val="TB_Output(group)"/>
      <sheetName val="Price_List"/>
      <sheetName val="260_0090_產品別銷售明細"/>
      <sheetName val="260_0030_應收票據明細"/>
      <sheetName val="260_0040_應收明細(外銷)"/>
      <sheetName val="260_0101_產品別排名"/>
      <sheetName val="166101-11_22"/>
      <sheetName val="110_4_01_0100_函證程序"/>
      <sheetName val="OPEN_ITEN_KEY"/>
      <sheetName val="BY_Client_&amp;_Region_Aug"/>
      <sheetName val="Ceded_WP"/>
      <sheetName val="misc_calcs"/>
      <sheetName val="Life_Reserves"/>
      <sheetName val="Req_Cap"/>
      <sheetName val="NonLife_Reserves"/>
      <sheetName val="歷史檔_"/>
      <sheetName val="3_股東權益變動表"/>
      <sheetName val="Raw_Data"/>
      <sheetName val="4_損益表"/>
      <sheetName val="for_toppan"/>
      <sheetName val="RBC月份&amp;Check_list"/>
      <sheetName val="100_0022銀行存款明細表"/>
      <sheetName val="100_0010_現金及約當現金變動分析"/>
      <sheetName val="100_4_01_0010_BB100現金及約當現金變動分析"/>
      <sheetName val="表21_净利润调节表"/>
      <sheetName val="110_0100_函證程序(核閱不執行)-未用"/>
      <sheetName val="110_0011_基金變動表(財)"/>
      <sheetName val="Cash_Flow"/>
      <sheetName val="Reported_Res_Group"/>
      <sheetName val="Cover_Page"/>
      <sheetName val="Eng_Net_Agg_-_All"/>
      <sheetName val="Last_year_data"/>
      <sheetName val="Summary_by_Table"/>
      <sheetName val="表23_(行配後-刪除負債項IDMD準備金)"/>
      <sheetName val="100_0010現金及約當現金變動分析"/>
      <sheetName val="CAPA분석_360K"/>
      <sheetName val="100_0010_現金變動分析"/>
      <sheetName val="100_0011_外幣現金及銀行存款明細"/>
      <sheetName val="100_0011貨幣資金明細表"/>
      <sheetName val="260_0021_應收帳款明細表"/>
      <sheetName val="260_0030_備抵呆帳損失變動表"/>
      <sheetName val="Basic_Data"/>
      <sheetName val="C2_POS(080)"/>
      <sheetName val="AIGUS_2Q_2008_(REVISED)1"/>
      <sheetName val="1__Main1"/>
      <sheetName val="4__Limit_Analysis1"/>
      <sheetName val="MARGES_FI1"/>
      <sheetName val="OSLR_Adj1"/>
      <sheetName val="EXCHANGE_RATE1"/>
      <sheetName val="Chase_Fleming1"/>
      <sheetName val="表10-2_表報1"/>
      <sheetName val="Interest_Rates1"/>
      <sheetName val="CONTROL_ACCOUNT_LOAN_FR_ALLTEL1"/>
      <sheetName val="Fixed_Income_(Life_Funds)1"/>
      <sheetName val="Asset_Table1"/>
      <sheetName val="Data_Conv1"/>
      <sheetName val="Investment_Summary1"/>
      <sheetName val="Data,_Period1"/>
      <sheetName val="MTM_report1"/>
      <sheetName val="cover_1"/>
      <sheetName val="Investment_Yield_(10)1"/>
      <sheetName val="Chile_Exhibit_A1"/>
      <sheetName val="Account_Description1"/>
      <sheetName val="8_限額表1"/>
      <sheetName val="small_card_基本資料0216_041"/>
      <sheetName val="A_saisir1"/>
      <sheetName val="FX_rsv1"/>
      <sheetName val="OH_by_Qtr1"/>
      <sheetName val="current_on+off1"/>
      <sheetName val="Expense_Schedule_(4)1"/>
      <sheetName val="11_年金底稿1"/>
      <sheetName val="21_Health底稿1"/>
      <sheetName val="10_Life底稿1"/>
      <sheetName val="13_UL底稿1"/>
      <sheetName val="Engineering_Net_Agg1"/>
      <sheetName val="Input_Screen1"/>
      <sheetName val="100_4_01_0010_現金及約當現金變動分析1"/>
      <sheetName val="FX_Swap1"/>
      <sheetName val="表10-3-1_(2)1"/>
      <sheetName val="Asset_Allocation1"/>
      <sheetName val="ACTUAL_TO_BUDGET1"/>
      <sheetName val="Por_Concepto1"/>
      <sheetName val="TB_Output(group)1"/>
      <sheetName val="Price_List1"/>
      <sheetName val="260_0090_產品別銷售明細1"/>
      <sheetName val="260_0030_應收票據明細1"/>
      <sheetName val="260_0040_應收明細(外銷)1"/>
      <sheetName val="260_0101_產品別排名1"/>
      <sheetName val="166101-11_221"/>
      <sheetName val="110_4_01_0100_函證程序1"/>
      <sheetName val="OPEN_ITEN_KEY1"/>
      <sheetName val="BY_Client_&amp;_Region_Aug1"/>
      <sheetName val="Ceded_WP1"/>
      <sheetName val="misc_calcs1"/>
      <sheetName val="Life_Reserves1"/>
      <sheetName val="Req_Cap1"/>
      <sheetName val="NonLife_Reserves1"/>
      <sheetName val="歷史檔_1"/>
      <sheetName val="3_股東權益變動表1"/>
      <sheetName val="Raw_Data1"/>
      <sheetName val="4_損益表1"/>
      <sheetName val="for_toppan1"/>
      <sheetName val="RBC月份&amp;Check_list1"/>
      <sheetName val="100_0022銀行存款明細表1"/>
      <sheetName val="100_0010_現金及約當現金變動分析1"/>
      <sheetName val="100_4_01_0010_BB100現金及約當現金變動分析1"/>
      <sheetName val="表21_净利润调节表1"/>
      <sheetName val="110_0100_函證程序(核閱不執行)-未用1"/>
      <sheetName val="110_0011_基金變動表(財)1"/>
      <sheetName val="Cash_Flow1"/>
      <sheetName val="Reported_Res_Group1"/>
      <sheetName val="Cover_Page1"/>
      <sheetName val="Eng_Net_Agg_-_All1"/>
      <sheetName val="Last_year_data1"/>
      <sheetName val="Summary_by_Table1"/>
      <sheetName val="表23_(行配後-刪除負債項IDMD準備金)1"/>
      <sheetName val="100_0010現金及約當現金變動分析1"/>
      <sheetName val="CAPA분석_360K1"/>
      <sheetName val="100_0010_現金變動分析1"/>
      <sheetName val="100_0011_外幣現金及銀行存款明細1"/>
      <sheetName val="100_0011貨幣資金明細表1"/>
      <sheetName val="260_0021_應收帳款明細表1"/>
      <sheetName val="260_0030_備抵呆帳損失變動表1"/>
      <sheetName val="Basic_Data1"/>
      <sheetName val="C2_POS(080)1"/>
      <sheetName val="券商"/>
      <sheetName val="Pool List"/>
      <sheetName val="控管"/>
      <sheetName val="Index"/>
      <sheetName val="LSHK_Cash"/>
      <sheetName val="Facility"/>
      <sheetName val="LSHK_WK_FORECAST"/>
      <sheetName val="Datascreen"/>
      <sheetName val="Summary of Facts"/>
      <sheetName val="Info."/>
      <sheetName val="辦公設備"/>
      <sheetName val="model"/>
      <sheetName val="Core3學員名單"/>
      <sheetName val="費用預算說明"/>
      <sheetName val="Seriatim File 2"/>
      <sheetName val="Lists"/>
      <sheetName val="Division Commentary"/>
      <sheetName val="一銀證券亞洲國外債分類"/>
      <sheetName val="Basic Information"/>
      <sheetName val="Black-Scholes"/>
      <sheetName val="Calc"/>
      <sheetName val="FundMapping"/>
      <sheetName val="Feb 2001"/>
      <sheetName val="費用"/>
      <sheetName val="資本支出"/>
      <sheetName val="人力"/>
      <sheetName val="Macro1"/>
      <sheetName val="編製說明"/>
      <sheetName val="MM120主要供應商分析"/>
      <sheetName val="SD OS Inventory"/>
      <sheetName val="database"/>
      <sheetName val="T1"/>
      <sheetName val="T2"/>
      <sheetName val="T3"/>
      <sheetName val="1999SALE"/>
      <sheetName val="動態日報-子公司"/>
      <sheetName val="130.0211 天津"/>
      <sheetName val="130.0216 律維"/>
      <sheetName val="130.0212 蘇州精密"/>
      <sheetName val="Paramenter "/>
      <sheetName val="FR"/>
      <sheetName val="固定資產現流表"/>
      <sheetName val="使用權資產"/>
      <sheetName val="160001"/>
      <sheetName val="A49"/>
      <sheetName val="41000"/>
      <sheetName val="使用權資產變動表（全部）"/>
      <sheetName val="合併-不動產及設備變動表"/>
      <sheetName val="投資性不動產變動表"/>
      <sheetName val="國內-不動產及設備變動表"/>
      <sheetName val="關島-不動產及設備變動表"/>
      <sheetName val="報廢及出售明細表"/>
      <sheetName val="土地10903"/>
      <sheetName val="房屋10903"/>
      <sheetName val="電腦(機械)設備10903"/>
      <sheetName val="交通及運輸設備10903"/>
      <sheetName val="什項設備10903"/>
      <sheetName val="投資-土地 10903"/>
      <sheetName val="投資-房屋10903"/>
      <sheetName val="Income Statement"/>
      <sheetName val="Ratios"/>
      <sheetName val="Balance Sheet"/>
      <sheetName val="表13_1"/>
      <sheetName val="conversion for sun cost center"/>
      <sheetName val="附件一.其他應收款租賃廠商"/>
      <sheetName val="费用累计表"/>
      <sheetName val="江南"/>
      <sheetName val="BOUNTEOUS"/>
      <sheetName val="M_Data"/>
      <sheetName val="BasicData"/>
      <sheetName val="Lead"/>
      <sheetName val="Assum."/>
      <sheetName val="Distribution"/>
      <sheetName val="分群碼"/>
      <sheetName val="外銷GOBOBVI 1-12 "/>
      <sheetName val="wire"/>
      <sheetName val="Planning"/>
      <sheetName val="E"/>
      <sheetName val="L3"/>
      <sheetName val="M"/>
      <sheetName val="U4"/>
      <sheetName val="U2"/>
      <sheetName val="1月"/>
      <sheetName val="HyperCOA"/>
      <sheetName val="參數"/>
      <sheetName val="借款明細"/>
      <sheetName val="薪資明細表-管"/>
      <sheetName val="PM01-F09"/>
      <sheetName val="BS &amp; P&amp;L"/>
      <sheetName val="環境設定"/>
      <sheetName val="明細"/>
    </sheetNames>
    <sheetDataSet>
      <sheetData sheetId="0">
        <row r="1">
          <cell r="A1" t="str">
            <v>1111壽險公司月報表</v>
          </cell>
        </row>
      </sheetData>
      <sheetData sheetId="1" refreshError="1"/>
      <sheetData sheetId="2" refreshError="1"/>
      <sheetData sheetId="3" refreshError="1">
        <row r="1">
          <cell r="A1" t="str">
            <v>1111壽險公司月報表</v>
          </cell>
        </row>
        <row r="224">
          <cell r="A224" t="str">
            <v>評價合計</v>
          </cell>
        </row>
      </sheetData>
      <sheetData sheetId="4" refreshError="1">
        <row r="6">
          <cell r="E6">
            <v>0</v>
          </cell>
        </row>
        <row r="43">
          <cell r="A43" t="str">
            <v>科目代號</v>
          </cell>
        </row>
      </sheetData>
      <sheetData sheetId="5" refreshError="1">
        <row r="24">
          <cell r="A24">
            <v>0</v>
          </cell>
        </row>
        <row r="48">
          <cell r="A48" t="str">
            <v>科目代號</v>
          </cell>
        </row>
      </sheetData>
      <sheetData sheetId="6" refreshError="1">
        <row r="7">
          <cell r="E7">
            <v>0</v>
          </cell>
        </row>
        <row r="52">
          <cell r="A52" t="str">
            <v>科目代號</v>
          </cell>
        </row>
      </sheetData>
      <sheetData sheetId="7" refreshError="1">
        <row r="8">
          <cell r="C8">
            <v>0</v>
          </cell>
        </row>
        <row r="50">
          <cell r="A50" t="str">
            <v>科目代號</v>
          </cell>
        </row>
      </sheetData>
      <sheetData sheetId="8">
        <row r="7">
          <cell r="E7">
            <v>0</v>
          </cell>
        </row>
      </sheetData>
      <sheetData sheetId="9"/>
      <sheetData sheetId="10"/>
      <sheetData sheetId="11"/>
      <sheetData sheetId="12">
        <row r="43">
          <cell r="A43" t="str">
            <v>科目代號</v>
          </cell>
        </row>
      </sheetData>
      <sheetData sheetId="13"/>
      <sheetData sheetId="14">
        <row r="52">
          <cell r="A52" t="str">
            <v>科目代號</v>
          </cell>
        </row>
      </sheetData>
      <sheetData sheetId="15" refreshError="1">
        <row r="7">
          <cell r="E7">
            <v>0</v>
          </cell>
        </row>
        <row r="24">
          <cell r="A24">
            <v>0</v>
          </cell>
        </row>
      </sheetData>
      <sheetData sheetId="16" refreshError="1">
        <row r="24">
          <cell r="A24">
            <v>0</v>
          </cell>
        </row>
        <row r="38">
          <cell r="G38">
            <v>0</v>
          </cell>
        </row>
      </sheetData>
      <sheetData sheetId="17">
        <row r="24">
          <cell r="A24">
            <v>0</v>
          </cell>
        </row>
      </sheetData>
      <sheetData sheetId="18">
        <row r="6">
          <cell r="E6">
            <v>0</v>
          </cell>
        </row>
      </sheetData>
      <sheetData sheetId="19"/>
      <sheetData sheetId="20"/>
      <sheetData sheetId="21" refreshError="1"/>
      <sheetData sheetId="22"/>
      <sheetData sheetId="23" refreshError="1"/>
      <sheetData sheetId="24"/>
      <sheetData sheetId="25" refreshError="1">
        <row r="7">
          <cell r="E7">
            <v>0</v>
          </cell>
        </row>
        <row r="8">
          <cell r="E8">
            <v>0</v>
          </cell>
        </row>
        <row r="9">
          <cell r="E9">
            <v>0</v>
          </cell>
        </row>
        <row r="10">
          <cell r="E10">
            <v>0</v>
          </cell>
        </row>
        <row r="11">
          <cell r="E11">
            <v>0</v>
          </cell>
        </row>
      </sheetData>
      <sheetData sheetId="26">
        <row r="7">
          <cell r="E7">
            <v>0</v>
          </cell>
        </row>
      </sheetData>
      <sheetData sheetId="27" refreshError="1"/>
      <sheetData sheetId="28">
        <row r="7">
          <cell r="E7">
            <v>0</v>
          </cell>
        </row>
      </sheetData>
      <sheetData sheetId="29" refreshError="1"/>
      <sheetData sheetId="30">
        <row r="7">
          <cell r="E7">
            <v>0</v>
          </cell>
        </row>
      </sheetData>
      <sheetData sheetId="31" refreshError="1"/>
      <sheetData sheetId="32">
        <row r="7">
          <cell r="E7">
            <v>0</v>
          </cell>
        </row>
      </sheetData>
      <sheetData sheetId="33" refreshError="1"/>
      <sheetData sheetId="34"/>
      <sheetData sheetId="35" refreshError="1"/>
      <sheetData sheetId="36" refreshError="1"/>
      <sheetData sheetId="37">
        <row r="7">
          <cell r="E7">
            <v>0</v>
          </cell>
        </row>
      </sheetData>
      <sheetData sheetId="38"/>
      <sheetData sheetId="39">
        <row r="7">
          <cell r="E7">
            <v>0</v>
          </cell>
        </row>
      </sheetData>
      <sheetData sheetId="40"/>
      <sheetData sheetId="41" refreshError="1"/>
      <sheetData sheetId="42" refreshError="1"/>
      <sheetData sheetId="43">
        <row r="7">
          <cell r="E7">
            <v>0</v>
          </cell>
        </row>
      </sheetData>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ow r="6">
          <cell r="E6">
            <v>300982</v>
          </cell>
        </row>
      </sheetData>
      <sheetData sheetId="562"/>
      <sheetData sheetId="563"/>
      <sheetData sheetId="564"/>
      <sheetData sheetId="565">
        <row r="6">
          <cell r="E6">
            <v>300982</v>
          </cell>
        </row>
      </sheetData>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row r="6">
          <cell r="E6">
            <v>300982</v>
          </cell>
        </row>
      </sheetData>
      <sheetData sheetId="715">
        <row r="6">
          <cell r="E6">
            <v>300982</v>
          </cell>
        </row>
      </sheetData>
      <sheetData sheetId="716"/>
      <sheetData sheetId="717"/>
      <sheetData sheetId="718"/>
      <sheetData sheetId="719"/>
      <sheetData sheetId="720"/>
      <sheetData sheetId="721"/>
      <sheetData sheetId="722"/>
      <sheetData sheetId="723"/>
      <sheetData sheetId="724"/>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ow r="6">
          <cell r="E6">
            <v>300982</v>
          </cell>
        </row>
      </sheetData>
      <sheetData sheetId="766">
        <row r="6">
          <cell r="E6">
            <v>300982</v>
          </cell>
        </row>
      </sheetData>
      <sheetData sheetId="767"/>
      <sheetData sheetId="768">
        <row r="6">
          <cell r="E6">
            <v>300982</v>
          </cell>
        </row>
      </sheetData>
      <sheetData sheetId="769"/>
      <sheetData sheetId="770"/>
      <sheetData sheetId="771">
        <row r="6">
          <cell r="E6">
            <v>300982</v>
          </cell>
        </row>
      </sheetData>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m"/>
      <sheetName val="Ls Paid"/>
      <sheetName val="Ls Exp"/>
      <sheetName val="SOR"/>
      <sheetName val="UeprYb"/>
      <sheetName val="UeprYe"/>
      <sheetName val="OslrYb"/>
      <sheetName val="OslrYe"/>
      <sheetName val="PrmYtd"/>
      <sheetName val="UeprData"/>
      <sheetName val="BalOC"/>
      <sheetName val="Treaty Result"/>
      <sheetName val="3"/>
      <sheetName val="表02(負債業主權益)"/>
      <sheetName val="表03"/>
      <sheetName val="表09"/>
      <sheetName val="表11(總計)"/>
      <sheetName val="表01"/>
      <sheetName val="表02(資產附表)"/>
      <sheetName val="表02(資產)"/>
      <sheetName val="表10"/>
      <sheetName val="表15(合併列示及總計)"/>
      <sheetName val="Currency"/>
      <sheetName val="2006(JPY)"/>
      <sheetName val="死利差互抵增提"/>
      <sheetName val="13 - Treaty Result"/>
      <sheetName val="Sheet2"/>
      <sheetName val="表13-1"/>
      <sheetName val="S56 checks-COB"/>
      <sheetName val="A-2-1"/>
      <sheetName val="A-3-1"/>
      <sheetName val="A-3-2"/>
      <sheetName val="成本底稿"/>
      <sheetName val="市價底稿"/>
      <sheetName val="變動表"/>
      <sheetName val="Fire"/>
      <sheetName val="3.股東權益變動表"/>
      <sheetName val="表05-1"/>
      <sheetName val="7.1"/>
      <sheetName val="DB_Equity"/>
      <sheetName val="data"/>
      <sheetName val="mappingtable"/>
      <sheetName val="IndExp-1996"/>
      <sheetName val="P&amp;L-Act-1997"/>
      <sheetName val="BS-1997"/>
      <sheetName val="細目"/>
      <sheetName val="試算表"/>
      <sheetName val="股東權益變動表(列印)"/>
      <sheetName val="Asset Table"/>
      <sheetName val="FNV0019明細帳"/>
      <sheetName val="U_PER13"/>
      <sheetName val="U_PER14"/>
      <sheetName val="U_PER15"/>
      <sheetName val="Code"/>
      <sheetName val="Sheet1"/>
      <sheetName val="Ls_Paid"/>
      <sheetName val="Ls_Exp"/>
      <sheetName val="Treaty_Result"/>
      <sheetName val="S56_checks-COB"/>
      <sheetName val="利息收入"/>
      <sheetName val="Engineering Net Agg"/>
      <sheetName val="表01-1"/>
      <sheetName val="表02-1"/>
      <sheetName val="表02-2"/>
      <sheetName val="表02-3"/>
      <sheetName val="表02-4"/>
      <sheetName val="表02-5"/>
      <sheetName val="表02-6"/>
      <sheetName val="表02-7"/>
      <sheetName val="Reported_Res Group"/>
      <sheetName val="D-1-1"/>
      <sheetName val="MAI_MT"/>
      <sheetName val="表07(總計)"/>
      <sheetName val="表06"/>
    </sheetNames>
    <sheetDataSet>
      <sheetData sheetId="0" refreshError="1">
        <row r="3">
          <cell r="D3" t="str">
            <v>May 31, 2001</v>
          </cell>
        </row>
      </sheetData>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1.vml"/><Relationship Id="rId7" Type="http://schemas.openxmlformats.org/officeDocument/2006/relationships/oleObject" Target="../embeddings/oleObject3.bin"/><Relationship Id="rId12" Type="http://schemas.openxmlformats.org/officeDocument/2006/relationships/oleObject" Target="../embeddings/oleObject8.bin"/><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oleObject" Target="../embeddings/oleObject7.bin"/><Relationship Id="rId5" Type="http://schemas.openxmlformats.org/officeDocument/2006/relationships/image" Target="../media/image1.emf"/><Relationship Id="rId10" Type="http://schemas.openxmlformats.org/officeDocument/2006/relationships/oleObject" Target="../embeddings/oleObject6.bin"/><Relationship Id="rId4" Type="http://schemas.openxmlformats.org/officeDocument/2006/relationships/oleObject" Target="../embeddings/oleObject1.bin"/><Relationship Id="rId9" Type="http://schemas.openxmlformats.org/officeDocument/2006/relationships/oleObject" Target="../embeddings/oleObject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31"/>
  <sheetViews>
    <sheetView tabSelected="1" zoomScaleNormal="100" workbookViewId="0">
      <selection activeCell="B19" sqref="B19"/>
    </sheetView>
  </sheetViews>
  <sheetFormatPr defaultColWidth="15.625" defaultRowHeight="15.75"/>
  <cols>
    <col min="1" max="1" width="52.75" style="2" customWidth="1"/>
    <col min="2" max="2" width="21.25" style="2" customWidth="1"/>
    <col min="3" max="3" width="29.125" style="2" customWidth="1"/>
    <col min="4" max="4" width="25.75" style="2" customWidth="1"/>
    <col min="5" max="5" width="5.875" style="2" customWidth="1"/>
    <col min="6" max="16384" width="15.625" style="2"/>
  </cols>
  <sheetData>
    <row r="1" spans="1:5" ht="16.5">
      <c r="A1" s="23" t="s">
        <v>26</v>
      </c>
      <c r="B1" s="24"/>
      <c r="C1" s="1"/>
      <c r="D1" s="1"/>
    </row>
    <row r="2" spans="1:5" ht="16.5">
      <c r="A2" s="3" t="s">
        <v>27</v>
      </c>
    </row>
    <row r="4" spans="1:5" s="28" customFormat="1" ht="16.5">
      <c r="A4" s="25" t="s">
        <v>28</v>
      </c>
      <c r="B4" s="26"/>
      <c r="C4" s="27"/>
      <c r="D4" s="27"/>
      <c r="E4" s="27"/>
    </row>
    <row r="5" spans="1:5" ht="16.5">
      <c r="A5" s="2" t="s">
        <v>29</v>
      </c>
    </row>
    <row r="6" spans="1:5" ht="16.5">
      <c r="A6" s="4" t="s">
        <v>30</v>
      </c>
      <c r="B6" s="5"/>
    </row>
    <row r="7" spans="1:5">
      <c r="A7" s="4"/>
      <c r="B7" s="5"/>
    </row>
    <row r="8" spans="1:5" ht="16.5">
      <c r="A8" s="6" t="s">
        <v>31</v>
      </c>
    </row>
    <row r="10" spans="1:5" ht="17.25" thickBot="1">
      <c r="A10" s="2" t="s">
        <v>32</v>
      </c>
      <c r="D10" s="7" t="s">
        <v>33</v>
      </c>
    </row>
    <row r="11" spans="1:5" ht="16.5">
      <c r="A11" s="8" t="s">
        <v>34</v>
      </c>
      <c r="B11" s="9" t="s">
        <v>35</v>
      </c>
      <c r="C11" s="10" t="s">
        <v>7</v>
      </c>
      <c r="D11" s="11" t="s">
        <v>36</v>
      </c>
    </row>
    <row r="12" spans="1:5" ht="18.75">
      <c r="A12" s="12" t="s">
        <v>37</v>
      </c>
      <c r="B12" s="86"/>
      <c r="C12" s="15">
        <f t="shared" ref="C12:C24" si="0">IFERROR(B12/B$25,0)</f>
        <v>0</v>
      </c>
      <c r="D12" s="13">
        <f t="shared" ref="D12" si="1">IFERROR(B12/B$26,0)</f>
        <v>0</v>
      </c>
    </row>
    <row r="13" spans="1:5" ht="18.75">
      <c r="A13" s="14" t="s">
        <v>38</v>
      </c>
      <c r="B13" s="87"/>
      <c r="C13" s="15">
        <f t="shared" si="0"/>
        <v>0</v>
      </c>
      <c r="D13" s="16">
        <f>IFERROR(B13/B$26,0)</f>
        <v>0</v>
      </c>
    </row>
    <row r="14" spans="1:5" ht="18.75">
      <c r="A14" s="14" t="s">
        <v>39</v>
      </c>
      <c r="B14" s="87"/>
      <c r="C14" s="15">
        <f t="shared" si="0"/>
        <v>0</v>
      </c>
      <c r="D14" s="17">
        <f t="shared" ref="D14:D24" si="2">IFERROR(B14/B$26,0)</f>
        <v>0</v>
      </c>
    </row>
    <row r="15" spans="1:5" ht="18.75">
      <c r="A15" s="18" t="s">
        <v>40</v>
      </c>
      <c r="B15" s="88"/>
      <c r="C15" s="15">
        <f t="shared" si="0"/>
        <v>0</v>
      </c>
      <c r="D15" s="16">
        <f t="shared" si="2"/>
        <v>0</v>
      </c>
    </row>
    <row r="16" spans="1:5" ht="18.75">
      <c r="A16" s="14" t="s">
        <v>8</v>
      </c>
      <c r="B16" s="88"/>
      <c r="C16" s="15">
        <f t="shared" si="0"/>
        <v>0</v>
      </c>
      <c r="D16" s="16">
        <f t="shared" si="2"/>
        <v>0</v>
      </c>
    </row>
    <row r="17" spans="1:13" ht="18.75">
      <c r="A17" s="14" t="s">
        <v>41</v>
      </c>
      <c r="B17" s="88"/>
      <c r="C17" s="15">
        <f t="shared" si="0"/>
        <v>0</v>
      </c>
      <c r="D17" s="16">
        <f t="shared" si="2"/>
        <v>0</v>
      </c>
    </row>
    <row r="18" spans="1:13" ht="18.75">
      <c r="A18" s="14" t="s">
        <v>42</v>
      </c>
      <c r="B18" s="88"/>
      <c r="C18" s="15">
        <f t="shared" si="0"/>
        <v>0</v>
      </c>
      <c r="D18" s="16">
        <f t="shared" si="2"/>
        <v>0</v>
      </c>
    </row>
    <row r="19" spans="1:13" ht="18.75">
      <c r="A19" s="18" t="s">
        <v>43</v>
      </c>
      <c r="B19" s="82">
        <f>'表2-1_RBC表30-4'!F14</f>
        <v>0</v>
      </c>
      <c r="C19" s="15">
        <f t="shared" si="0"/>
        <v>0</v>
      </c>
      <c r="D19" s="16">
        <f t="shared" si="2"/>
        <v>0</v>
      </c>
    </row>
    <row r="20" spans="1:13" ht="18.75">
      <c r="A20" s="19" t="s">
        <v>9</v>
      </c>
      <c r="B20" s="88"/>
      <c r="C20" s="15">
        <f t="shared" si="0"/>
        <v>0</v>
      </c>
      <c r="D20" s="16">
        <f t="shared" si="2"/>
        <v>0</v>
      </c>
    </row>
    <row r="21" spans="1:13" ht="18.75">
      <c r="A21" s="19" t="s">
        <v>10</v>
      </c>
      <c r="B21" s="88"/>
      <c r="C21" s="15">
        <f t="shared" si="0"/>
        <v>0</v>
      </c>
      <c r="D21" s="16">
        <f t="shared" si="2"/>
        <v>0</v>
      </c>
    </row>
    <row r="22" spans="1:13" ht="18.75">
      <c r="A22" s="89" t="s">
        <v>107</v>
      </c>
      <c r="B22" s="82">
        <f>'表2_RBC表30-5-3'!D12</f>
        <v>0</v>
      </c>
      <c r="C22" s="15">
        <f t="shared" si="0"/>
        <v>0</v>
      </c>
      <c r="D22" s="16">
        <f t="shared" si="2"/>
        <v>0</v>
      </c>
    </row>
    <row r="23" spans="1:13" ht="18.75">
      <c r="A23" s="18" t="s">
        <v>44</v>
      </c>
      <c r="B23" s="88"/>
      <c r="C23" s="15">
        <f t="shared" si="0"/>
        <v>0</v>
      </c>
      <c r="D23" s="17">
        <f t="shared" si="2"/>
        <v>0</v>
      </c>
    </row>
    <row r="24" spans="1:13" ht="18.75">
      <c r="A24" s="31" t="s">
        <v>45</v>
      </c>
      <c r="B24" s="88"/>
      <c r="C24" s="32">
        <f t="shared" si="0"/>
        <v>0</v>
      </c>
      <c r="D24" s="33">
        <f t="shared" si="2"/>
        <v>0</v>
      </c>
    </row>
    <row r="25" spans="1:13" ht="16.5">
      <c r="A25" s="30" t="s">
        <v>46</v>
      </c>
      <c r="B25" s="83">
        <f>B12+B15+B19+B20+B21+B23+B24+B22</f>
        <v>0</v>
      </c>
      <c r="C25" s="34">
        <f>C12+C15+C19+C20+C21+C23+C24+C22</f>
        <v>0</v>
      </c>
      <c r="D25" s="35"/>
    </row>
    <row r="26" spans="1:13" ht="16.5">
      <c r="A26" s="31" t="s">
        <v>47</v>
      </c>
      <c r="B26" s="84">
        <f>0.5*(B13+B24+((B16+B23)^2+(B14+B17)^2+B18^2+B19^2+B20^2+B21^2+B22^2)^0.5)</f>
        <v>0</v>
      </c>
      <c r="C26" s="36"/>
      <c r="D26" s="37"/>
    </row>
    <row r="27" spans="1:13" ht="17.25" thickBot="1">
      <c r="A27" s="90" t="s">
        <v>106</v>
      </c>
      <c r="B27" s="85">
        <f>'表3 表30-8'!E30</f>
        <v>0</v>
      </c>
      <c r="C27" s="38"/>
      <c r="D27" s="20"/>
    </row>
    <row r="28" spans="1:13" ht="18" thickTop="1" thickBot="1">
      <c r="A28" s="39" t="s">
        <v>48</v>
      </c>
      <c r="B28" s="40" t="e">
        <f>B27/B26</f>
        <v>#DIV/0!</v>
      </c>
      <c r="C28" s="41"/>
      <c r="D28" s="21"/>
    </row>
    <row r="29" spans="1:13">
      <c r="M29" s="22"/>
    </row>
    <row r="30" spans="1:13" ht="16.5">
      <c r="A30" s="29" t="s">
        <v>49</v>
      </c>
    </row>
    <row r="31" spans="1:13">
      <c r="A31" s="29"/>
    </row>
  </sheetData>
  <phoneticPr fontId="2" type="noConversion"/>
  <printOptions horizontalCentered="1"/>
  <pageMargins left="0.23622047244094491" right="0.23622047244094491" top="0.35433070866141736" bottom="0.35433070866141736" header="0.31496062992125984" footer="0.31496062992125984"/>
  <pageSetup paperSize="9" fitToHeight="0"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I33"/>
  <sheetViews>
    <sheetView showGridLines="0" topLeftCell="A16" zoomScaleNormal="100" zoomScaleSheetLayoutView="100" workbookViewId="0">
      <selection activeCell="A13" sqref="A13"/>
    </sheetView>
  </sheetViews>
  <sheetFormatPr defaultRowHeight="15.75"/>
  <cols>
    <col min="1" max="1" width="35.375" style="112" customWidth="1"/>
    <col min="2" max="7" width="25.625" style="112" customWidth="1"/>
    <col min="8" max="257" width="8.875" style="112"/>
    <col min="258" max="258" width="34" style="112" customWidth="1"/>
    <col min="259" max="263" width="25.625" style="112" customWidth="1"/>
    <col min="264" max="513" width="8.875" style="112"/>
    <col min="514" max="514" width="34" style="112" customWidth="1"/>
    <col min="515" max="519" width="25.625" style="112" customWidth="1"/>
    <col min="520" max="769" width="8.875" style="112"/>
    <col min="770" max="770" width="34" style="112" customWidth="1"/>
    <col min="771" max="775" width="25.625" style="112" customWidth="1"/>
    <col min="776" max="1025" width="8.875" style="112"/>
    <col min="1026" max="1026" width="34" style="112" customWidth="1"/>
    <col min="1027" max="1031" width="25.625" style="112" customWidth="1"/>
    <col min="1032" max="1281" width="8.875" style="112"/>
    <col min="1282" max="1282" width="34" style="112" customWidth="1"/>
    <col min="1283" max="1287" width="25.625" style="112" customWidth="1"/>
    <col min="1288" max="1537" width="8.875" style="112"/>
    <col min="1538" max="1538" width="34" style="112" customWidth="1"/>
    <col min="1539" max="1543" width="25.625" style="112" customWidth="1"/>
    <col min="1544" max="1793" width="8.875" style="112"/>
    <col min="1794" max="1794" width="34" style="112" customWidth="1"/>
    <col min="1795" max="1799" width="25.625" style="112" customWidth="1"/>
    <col min="1800" max="2049" width="8.875" style="112"/>
    <col min="2050" max="2050" width="34" style="112" customWidth="1"/>
    <col min="2051" max="2055" width="25.625" style="112" customWidth="1"/>
    <col min="2056" max="2305" width="8.875" style="112"/>
    <col min="2306" max="2306" width="34" style="112" customWidth="1"/>
    <col min="2307" max="2311" width="25.625" style="112" customWidth="1"/>
    <col min="2312" max="2561" width="8.875" style="112"/>
    <col min="2562" max="2562" width="34" style="112" customWidth="1"/>
    <col min="2563" max="2567" width="25.625" style="112" customWidth="1"/>
    <col min="2568" max="2817" width="8.875" style="112"/>
    <col min="2818" max="2818" width="34" style="112" customWidth="1"/>
    <col min="2819" max="2823" width="25.625" style="112" customWidth="1"/>
    <col min="2824" max="3073" width="8.875" style="112"/>
    <col min="3074" max="3074" width="34" style="112" customWidth="1"/>
    <col min="3075" max="3079" width="25.625" style="112" customWidth="1"/>
    <col min="3080" max="3329" width="8.875" style="112"/>
    <col min="3330" max="3330" width="34" style="112" customWidth="1"/>
    <col min="3331" max="3335" width="25.625" style="112" customWidth="1"/>
    <col min="3336" max="3585" width="8.875" style="112"/>
    <col min="3586" max="3586" width="34" style="112" customWidth="1"/>
    <col min="3587" max="3591" width="25.625" style="112" customWidth="1"/>
    <col min="3592" max="3841" width="8.875" style="112"/>
    <col min="3842" max="3842" width="34" style="112" customWidth="1"/>
    <col min="3843" max="3847" width="25.625" style="112" customWidth="1"/>
    <col min="3848" max="4097" width="8.875" style="112"/>
    <col min="4098" max="4098" width="34" style="112" customWidth="1"/>
    <col min="4099" max="4103" width="25.625" style="112" customWidth="1"/>
    <col min="4104" max="4353" width="8.875" style="112"/>
    <col min="4354" max="4354" width="34" style="112" customWidth="1"/>
    <col min="4355" max="4359" width="25.625" style="112" customWidth="1"/>
    <col min="4360" max="4609" width="8.875" style="112"/>
    <col min="4610" max="4610" width="34" style="112" customWidth="1"/>
    <col min="4611" max="4615" width="25.625" style="112" customWidth="1"/>
    <col min="4616" max="4865" width="8.875" style="112"/>
    <col min="4866" max="4866" width="34" style="112" customWidth="1"/>
    <col min="4867" max="4871" width="25.625" style="112" customWidth="1"/>
    <col min="4872" max="5121" width="8.875" style="112"/>
    <col min="5122" max="5122" width="34" style="112" customWidth="1"/>
    <col min="5123" max="5127" width="25.625" style="112" customWidth="1"/>
    <col min="5128" max="5377" width="8.875" style="112"/>
    <col min="5378" max="5378" width="34" style="112" customWidth="1"/>
    <col min="5379" max="5383" width="25.625" style="112" customWidth="1"/>
    <col min="5384" max="5633" width="8.875" style="112"/>
    <col min="5634" max="5634" width="34" style="112" customWidth="1"/>
    <col min="5635" max="5639" width="25.625" style="112" customWidth="1"/>
    <col min="5640" max="5889" width="8.875" style="112"/>
    <col min="5890" max="5890" width="34" style="112" customWidth="1"/>
    <col min="5891" max="5895" width="25.625" style="112" customWidth="1"/>
    <col min="5896" max="6145" width="8.875" style="112"/>
    <col min="6146" max="6146" width="34" style="112" customWidth="1"/>
    <col min="6147" max="6151" width="25.625" style="112" customWidth="1"/>
    <col min="6152" max="6401" width="8.875" style="112"/>
    <col min="6402" max="6402" width="34" style="112" customWidth="1"/>
    <col min="6403" max="6407" width="25.625" style="112" customWidth="1"/>
    <col min="6408" max="6657" width="8.875" style="112"/>
    <col min="6658" max="6658" width="34" style="112" customWidth="1"/>
    <col min="6659" max="6663" width="25.625" style="112" customWidth="1"/>
    <col min="6664" max="6913" width="8.875" style="112"/>
    <col min="6914" max="6914" width="34" style="112" customWidth="1"/>
    <col min="6915" max="6919" width="25.625" style="112" customWidth="1"/>
    <col min="6920" max="7169" width="8.875" style="112"/>
    <col min="7170" max="7170" width="34" style="112" customWidth="1"/>
    <col min="7171" max="7175" width="25.625" style="112" customWidth="1"/>
    <col min="7176" max="7425" width="8.875" style="112"/>
    <col min="7426" max="7426" width="34" style="112" customWidth="1"/>
    <col min="7427" max="7431" width="25.625" style="112" customWidth="1"/>
    <col min="7432" max="7681" width="8.875" style="112"/>
    <col min="7682" max="7682" width="34" style="112" customWidth="1"/>
    <col min="7683" max="7687" width="25.625" style="112" customWidth="1"/>
    <col min="7688" max="7937" width="8.875" style="112"/>
    <col min="7938" max="7938" width="34" style="112" customWidth="1"/>
    <col min="7939" max="7943" width="25.625" style="112" customWidth="1"/>
    <col min="7944" max="8193" width="8.875" style="112"/>
    <col min="8194" max="8194" width="34" style="112" customWidth="1"/>
    <col min="8195" max="8199" width="25.625" style="112" customWidth="1"/>
    <col min="8200" max="8449" width="8.875" style="112"/>
    <col min="8450" max="8450" width="34" style="112" customWidth="1"/>
    <col min="8451" max="8455" width="25.625" style="112" customWidth="1"/>
    <col min="8456" max="8705" width="8.875" style="112"/>
    <col min="8706" max="8706" width="34" style="112" customWidth="1"/>
    <col min="8707" max="8711" width="25.625" style="112" customWidth="1"/>
    <col min="8712" max="8961" width="8.875" style="112"/>
    <col min="8962" max="8962" width="34" style="112" customWidth="1"/>
    <col min="8963" max="8967" width="25.625" style="112" customWidth="1"/>
    <col min="8968" max="9217" width="8.875" style="112"/>
    <col min="9218" max="9218" width="34" style="112" customWidth="1"/>
    <col min="9219" max="9223" width="25.625" style="112" customWidth="1"/>
    <col min="9224" max="9473" width="8.875" style="112"/>
    <col min="9474" max="9474" width="34" style="112" customWidth="1"/>
    <col min="9475" max="9479" width="25.625" style="112" customWidth="1"/>
    <col min="9480" max="9729" width="8.875" style="112"/>
    <col min="9730" max="9730" width="34" style="112" customWidth="1"/>
    <col min="9731" max="9735" width="25.625" style="112" customWidth="1"/>
    <col min="9736" max="9985" width="8.875" style="112"/>
    <col min="9986" max="9986" width="34" style="112" customWidth="1"/>
    <col min="9987" max="9991" width="25.625" style="112" customWidth="1"/>
    <col min="9992" max="10241" width="8.875" style="112"/>
    <col min="10242" max="10242" width="34" style="112" customWidth="1"/>
    <col min="10243" max="10247" width="25.625" style="112" customWidth="1"/>
    <col min="10248" max="10497" width="8.875" style="112"/>
    <col min="10498" max="10498" width="34" style="112" customWidth="1"/>
    <col min="10499" max="10503" width="25.625" style="112" customWidth="1"/>
    <col min="10504" max="10753" width="8.875" style="112"/>
    <col min="10754" max="10754" width="34" style="112" customWidth="1"/>
    <col min="10755" max="10759" width="25.625" style="112" customWidth="1"/>
    <col min="10760" max="11009" width="8.875" style="112"/>
    <col min="11010" max="11010" width="34" style="112" customWidth="1"/>
    <col min="11011" max="11015" width="25.625" style="112" customWidth="1"/>
    <col min="11016" max="11265" width="8.875" style="112"/>
    <col min="11266" max="11266" width="34" style="112" customWidth="1"/>
    <col min="11267" max="11271" width="25.625" style="112" customWidth="1"/>
    <col min="11272" max="11521" width="8.875" style="112"/>
    <col min="11522" max="11522" width="34" style="112" customWidth="1"/>
    <col min="11523" max="11527" width="25.625" style="112" customWidth="1"/>
    <col min="11528" max="11777" width="8.875" style="112"/>
    <col min="11778" max="11778" width="34" style="112" customWidth="1"/>
    <col min="11779" max="11783" width="25.625" style="112" customWidth="1"/>
    <col min="11784" max="12033" width="8.875" style="112"/>
    <col min="12034" max="12034" width="34" style="112" customWidth="1"/>
    <col min="12035" max="12039" width="25.625" style="112" customWidth="1"/>
    <col min="12040" max="12289" width="8.875" style="112"/>
    <col min="12290" max="12290" width="34" style="112" customWidth="1"/>
    <col min="12291" max="12295" width="25.625" style="112" customWidth="1"/>
    <col min="12296" max="12545" width="8.875" style="112"/>
    <col min="12546" max="12546" width="34" style="112" customWidth="1"/>
    <col min="12547" max="12551" width="25.625" style="112" customWidth="1"/>
    <col min="12552" max="12801" width="8.875" style="112"/>
    <col min="12802" max="12802" width="34" style="112" customWidth="1"/>
    <col min="12803" max="12807" width="25.625" style="112" customWidth="1"/>
    <col min="12808" max="13057" width="8.875" style="112"/>
    <col min="13058" max="13058" width="34" style="112" customWidth="1"/>
    <col min="13059" max="13063" width="25.625" style="112" customWidth="1"/>
    <col min="13064" max="13313" width="8.875" style="112"/>
    <col min="13314" max="13314" width="34" style="112" customWidth="1"/>
    <col min="13315" max="13319" width="25.625" style="112" customWidth="1"/>
    <col min="13320" max="13569" width="8.875" style="112"/>
    <col min="13570" max="13570" width="34" style="112" customWidth="1"/>
    <col min="13571" max="13575" width="25.625" style="112" customWidth="1"/>
    <col min="13576" max="13825" width="8.875" style="112"/>
    <col min="13826" max="13826" width="34" style="112" customWidth="1"/>
    <col min="13827" max="13831" width="25.625" style="112" customWidth="1"/>
    <col min="13832" max="14081" width="8.875" style="112"/>
    <col min="14082" max="14082" width="34" style="112" customWidth="1"/>
    <col min="14083" max="14087" width="25.625" style="112" customWidth="1"/>
    <col min="14088" max="14337" width="8.875" style="112"/>
    <col min="14338" max="14338" width="34" style="112" customWidth="1"/>
    <col min="14339" max="14343" width="25.625" style="112" customWidth="1"/>
    <col min="14344" max="14593" width="8.875" style="112"/>
    <col min="14594" max="14594" width="34" style="112" customWidth="1"/>
    <col min="14595" max="14599" width="25.625" style="112" customWidth="1"/>
    <col min="14600" max="14849" width="8.875" style="112"/>
    <col min="14850" max="14850" width="34" style="112" customWidth="1"/>
    <col min="14851" max="14855" width="25.625" style="112" customWidth="1"/>
    <col min="14856" max="15105" width="8.875" style="112"/>
    <col min="15106" max="15106" width="34" style="112" customWidth="1"/>
    <col min="15107" max="15111" width="25.625" style="112" customWidth="1"/>
    <col min="15112" max="15361" width="8.875" style="112"/>
    <col min="15362" max="15362" width="34" style="112" customWidth="1"/>
    <col min="15363" max="15367" width="25.625" style="112" customWidth="1"/>
    <col min="15368" max="15617" width="8.875" style="112"/>
    <col min="15618" max="15618" width="34" style="112" customWidth="1"/>
    <col min="15619" max="15623" width="25.625" style="112" customWidth="1"/>
    <col min="15624" max="15873" width="8.875" style="112"/>
    <col min="15874" max="15874" width="34" style="112" customWidth="1"/>
    <col min="15875" max="15879" width="25.625" style="112" customWidth="1"/>
    <col min="15880" max="16129" width="8.875" style="112"/>
    <col min="16130" max="16130" width="34" style="112" customWidth="1"/>
    <col min="16131" max="16135" width="25.625" style="112" customWidth="1"/>
    <col min="16136" max="16384" width="8.875" style="112"/>
  </cols>
  <sheetData>
    <row r="1" spans="1:7">
      <c r="A1" s="114" t="str">
        <f>'表1_表30-1'!A1</f>
        <v xml:space="preserve"> 保險股份有限公司(  分公司)   年度報表</v>
      </c>
    </row>
    <row r="2" spans="1:7" ht="18.75">
      <c r="A2" s="46" t="s">
        <v>125</v>
      </c>
      <c r="B2" s="115"/>
      <c r="C2" s="115"/>
      <c r="D2" s="115"/>
      <c r="E2" s="115"/>
    </row>
    <row r="3" spans="1:7" ht="36" customHeight="1">
      <c r="A3" s="46" t="s">
        <v>126</v>
      </c>
      <c r="B3" s="115"/>
      <c r="C3" s="115"/>
      <c r="D3" s="115"/>
      <c r="E3" s="115"/>
    </row>
    <row r="4" spans="1:7" ht="16.5">
      <c r="A4" s="46" t="s">
        <v>127</v>
      </c>
      <c r="B4" s="340" t="s">
        <v>294</v>
      </c>
      <c r="C4" s="341"/>
      <c r="D4" s="115"/>
      <c r="E4" s="115"/>
    </row>
    <row r="5" spans="1:7" ht="16.5" thickBot="1">
      <c r="A5" s="46"/>
      <c r="B5" s="115"/>
      <c r="C5" s="115"/>
      <c r="D5" s="115"/>
      <c r="E5" s="115"/>
    </row>
    <row r="6" spans="1:7" s="133" customFormat="1" ht="16.5">
      <c r="A6" s="342" t="s">
        <v>128</v>
      </c>
      <c r="B6" s="130" t="s">
        <v>15</v>
      </c>
      <c r="C6" s="130" t="s">
        <v>22</v>
      </c>
      <c r="D6" s="131" t="s">
        <v>16</v>
      </c>
      <c r="E6" s="132"/>
    </row>
    <row r="7" spans="1:7" s="133" customFormat="1" ht="16.5" thickBot="1">
      <c r="A7" s="343"/>
      <c r="B7" s="134" t="s">
        <v>0</v>
      </c>
      <c r="C7" s="135" t="s">
        <v>2</v>
      </c>
      <c r="D7" s="136" t="s">
        <v>11</v>
      </c>
      <c r="E7" s="137"/>
    </row>
    <row r="8" spans="1:7" ht="17.25" thickTop="1">
      <c r="A8" s="138" t="s">
        <v>23</v>
      </c>
      <c r="B8" s="139">
        <f>F21</f>
        <v>0</v>
      </c>
      <c r="C8" s="140">
        <v>1</v>
      </c>
      <c r="D8" s="141">
        <f>B8*C8</f>
        <v>0</v>
      </c>
      <c r="E8" s="142"/>
    </row>
    <row r="9" spans="1:7" ht="16.5">
      <c r="A9" s="143" t="s">
        <v>17</v>
      </c>
      <c r="B9" s="144">
        <f>B21-F21-G21</f>
        <v>0</v>
      </c>
      <c r="C9" s="337">
        <v>1.7999999999999999E-2</v>
      </c>
      <c r="D9" s="146">
        <f>B9*C9</f>
        <v>0</v>
      </c>
      <c r="E9" s="142"/>
    </row>
    <row r="10" spans="1:7" s="147" customFormat="1" ht="16.5">
      <c r="A10" s="138" t="s">
        <v>24</v>
      </c>
      <c r="B10" s="139">
        <f>F26</f>
        <v>0</v>
      </c>
      <c r="C10" s="140">
        <v>1</v>
      </c>
      <c r="D10" s="141">
        <f>B10*C10</f>
        <v>0</v>
      </c>
      <c r="E10" s="142"/>
    </row>
    <row r="11" spans="1:7" s="147" customFormat="1" ht="17.25" thickBot="1">
      <c r="A11" s="311" t="s">
        <v>18</v>
      </c>
      <c r="B11" s="312">
        <f>B26-F26-G26</f>
        <v>0</v>
      </c>
      <c r="C11" s="338">
        <v>1.7999999999999999E-2</v>
      </c>
      <c r="D11" s="313">
        <f>B11*C11</f>
        <v>0</v>
      </c>
      <c r="E11" s="142"/>
    </row>
    <row r="12" spans="1:7" ht="18" thickTop="1">
      <c r="A12" s="314" t="s">
        <v>129</v>
      </c>
      <c r="B12" s="319">
        <f>SQRT(B8^2+B10^2)</f>
        <v>0</v>
      </c>
      <c r="C12" s="316"/>
      <c r="D12" s="315">
        <f>SQRT(D8^2+D10^2)</f>
        <v>0</v>
      </c>
      <c r="E12" s="148"/>
    </row>
    <row r="13" spans="1:7" ht="17.25" thickBot="1">
      <c r="A13" s="339" t="s">
        <v>287</v>
      </c>
      <c r="B13" s="320">
        <f>SQRT(B9^2+B11^2)</f>
        <v>0</v>
      </c>
      <c r="C13" s="318"/>
      <c r="D13" s="317">
        <f>SQRT(D9^2+D11^2)</f>
        <v>0</v>
      </c>
      <c r="E13" s="148"/>
    </row>
    <row r="14" spans="1:7" ht="16.5" thickBot="1"/>
    <row r="15" spans="1:7" ht="57.6" customHeight="1">
      <c r="A15" s="342" t="s">
        <v>128</v>
      </c>
      <c r="B15" s="149" t="s">
        <v>130</v>
      </c>
      <c r="C15" s="149" t="s">
        <v>131</v>
      </c>
      <c r="D15" s="149" t="s">
        <v>132</v>
      </c>
      <c r="E15" s="149" t="s">
        <v>133</v>
      </c>
      <c r="F15" s="149" t="s">
        <v>25</v>
      </c>
      <c r="G15" s="150" t="s">
        <v>134</v>
      </c>
    </row>
    <row r="16" spans="1:7">
      <c r="A16" s="344"/>
      <c r="B16" s="151" t="s">
        <v>12</v>
      </c>
      <c r="C16" s="151" t="s">
        <v>13</v>
      </c>
      <c r="D16" s="151" t="s">
        <v>1</v>
      </c>
      <c r="E16" s="152" t="s">
        <v>19</v>
      </c>
      <c r="F16" s="153" t="s">
        <v>20</v>
      </c>
      <c r="G16" s="154" t="s">
        <v>21</v>
      </c>
    </row>
    <row r="17" spans="1:7" ht="16.5">
      <c r="A17" s="155" t="s">
        <v>135</v>
      </c>
      <c r="B17" s="156"/>
      <c r="C17" s="157"/>
      <c r="D17" s="157"/>
      <c r="E17" s="158"/>
      <c r="F17" s="158"/>
      <c r="G17" s="159"/>
    </row>
    <row r="18" spans="1:7" ht="16.5">
      <c r="A18" s="160" t="s">
        <v>136</v>
      </c>
      <c r="B18" s="161">
        <f>表5_地震損失評估!J11+表5_地震損失評估!F31</f>
        <v>0</v>
      </c>
      <c r="C18" s="161">
        <f>表5_地震損失評估!J22+表5_地震損失評估!F36</f>
        <v>0</v>
      </c>
      <c r="D18" s="161">
        <f>表4_公司資料表!C30</f>
        <v>0</v>
      </c>
      <c r="E18" s="145"/>
      <c r="F18" s="162">
        <f>C18-D18+E18</f>
        <v>0</v>
      </c>
      <c r="G18" s="163"/>
    </row>
    <row r="19" spans="1:7" ht="16.5">
      <c r="A19" s="160" t="s">
        <v>137</v>
      </c>
      <c r="B19" s="161">
        <f>表5_地震損失評估!K11+表5_地震損失評估!G31</f>
        <v>0</v>
      </c>
      <c r="C19" s="161">
        <f>表5_地震損失評估!K22+表5_地震損失評估!G36</f>
        <v>0</v>
      </c>
      <c r="D19" s="164">
        <f>表4_公司資料表!C31</f>
        <v>0</v>
      </c>
      <c r="E19" s="140"/>
      <c r="F19" s="162">
        <f>C19-D19+E19</f>
        <v>0</v>
      </c>
      <c r="G19" s="163"/>
    </row>
    <row r="20" spans="1:7" ht="16.5">
      <c r="A20" s="160" t="s">
        <v>138</v>
      </c>
      <c r="B20" s="161">
        <f>表5_地震損失評估!L11+表5_地震損失評估!H31</f>
        <v>0</v>
      </c>
      <c r="C20" s="161">
        <f>表5_地震損失評估!L22+表5_地震損失評估!H36</f>
        <v>0</v>
      </c>
      <c r="D20" s="161">
        <f>表4_公司資料表!C32</f>
        <v>0</v>
      </c>
      <c r="E20" s="145"/>
      <c r="F20" s="162">
        <f>C20-D20+E20</f>
        <v>0</v>
      </c>
      <c r="G20" s="163"/>
    </row>
    <row r="21" spans="1:7" ht="16.5">
      <c r="A21" s="160" t="s">
        <v>139</v>
      </c>
      <c r="B21" s="161">
        <f>表5_地震損失評估!M11+表5_地震損失評估!I31</f>
        <v>0</v>
      </c>
      <c r="C21" s="161">
        <f>表5_地震損失評估!M22+表5_地震損失評估!I36</f>
        <v>0</v>
      </c>
      <c r="D21" s="164">
        <f>表4_公司資料表!C33</f>
        <v>0</v>
      </c>
      <c r="E21" s="140"/>
      <c r="F21" s="162">
        <f>C21-D21+E21</f>
        <v>0</v>
      </c>
      <c r="G21" s="163"/>
    </row>
    <row r="22" spans="1:7" ht="16.5">
      <c r="A22" s="165" t="s">
        <v>140</v>
      </c>
      <c r="B22" s="166"/>
      <c r="C22" s="166"/>
      <c r="D22" s="167"/>
      <c r="E22" s="167"/>
      <c r="F22" s="167"/>
      <c r="G22" s="168"/>
    </row>
    <row r="23" spans="1:7" ht="16.5">
      <c r="A23" s="160" t="s">
        <v>136</v>
      </c>
      <c r="B23" s="161">
        <f>表6_颱洪損失評估!J11+表6_颱洪損失評估!F31</f>
        <v>0</v>
      </c>
      <c r="C23" s="161">
        <f>表6_颱洪損失評估!J22+表6_颱洪損失評估!F36</f>
        <v>0</v>
      </c>
      <c r="D23" s="164">
        <f>表4_公司資料表!C36</f>
        <v>0</v>
      </c>
      <c r="E23" s="140"/>
      <c r="F23" s="162">
        <f>C23-D23+E23</f>
        <v>0</v>
      </c>
      <c r="G23" s="163"/>
    </row>
    <row r="24" spans="1:7" ht="16.5">
      <c r="A24" s="160" t="s">
        <v>137</v>
      </c>
      <c r="B24" s="161">
        <f>表6_颱洪損失評估!K11+表6_颱洪損失評估!G31</f>
        <v>0</v>
      </c>
      <c r="C24" s="161">
        <f>表6_颱洪損失評估!K22+表6_颱洪損失評估!G36</f>
        <v>0</v>
      </c>
      <c r="D24" s="161">
        <f>表4_公司資料表!C37</f>
        <v>0</v>
      </c>
      <c r="E24" s="145"/>
      <c r="F24" s="162">
        <f>C24-D24+E24</f>
        <v>0</v>
      </c>
      <c r="G24" s="163"/>
    </row>
    <row r="25" spans="1:7" ht="16.5">
      <c r="A25" s="160" t="s">
        <v>138</v>
      </c>
      <c r="B25" s="161">
        <f>表6_颱洪損失評估!L11+表6_颱洪損失評估!H31</f>
        <v>0</v>
      </c>
      <c r="C25" s="161">
        <f>表6_颱洪損失評估!L22+表6_颱洪損失評估!H36</f>
        <v>0</v>
      </c>
      <c r="D25" s="164">
        <f>表4_公司資料表!C38</f>
        <v>0</v>
      </c>
      <c r="E25" s="140"/>
      <c r="F25" s="162">
        <f>C25-D25+E25</f>
        <v>0</v>
      </c>
      <c r="G25" s="163"/>
    </row>
    <row r="26" spans="1:7" ht="17.25" thickBot="1">
      <c r="A26" s="169" t="s">
        <v>139</v>
      </c>
      <c r="B26" s="113">
        <f>表6_颱洪損失評估!M11+表6_颱洪損失評估!I31</f>
        <v>0</v>
      </c>
      <c r="C26" s="113">
        <f>表6_颱洪損失評估!M22+表6_颱洪損失評估!I36</f>
        <v>0</v>
      </c>
      <c r="D26" s="113">
        <f>表4_公司資料表!C39</f>
        <v>0</v>
      </c>
      <c r="E26" s="170"/>
      <c r="F26" s="171">
        <f>C26-D26+E26</f>
        <v>0</v>
      </c>
      <c r="G26" s="172"/>
    </row>
    <row r="28" spans="1:7" ht="16.5">
      <c r="A28" s="112" t="s">
        <v>141</v>
      </c>
    </row>
    <row r="29" spans="1:7" ht="16.5">
      <c r="A29" s="112" t="s">
        <v>142</v>
      </c>
    </row>
    <row r="30" spans="1:7" ht="16.5">
      <c r="A30" s="173" t="s">
        <v>143</v>
      </c>
      <c r="B30" s="174"/>
      <c r="C30" s="174"/>
      <c r="D30" s="174"/>
      <c r="E30" s="174"/>
      <c r="F30" s="174"/>
      <c r="G30" s="174"/>
    </row>
    <row r="31" spans="1:7" ht="16.5">
      <c r="A31" s="174" t="s">
        <v>144</v>
      </c>
      <c r="B31" s="174"/>
      <c r="C31" s="174"/>
      <c r="D31" s="174"/>
      <c r="E31" s="174"/>
      <c r="F31" s="174"/>
      <c r="G31" s="174"/>
    </row>
    <row r="32" spans="1:7" ht="16.5">
      <c r="A32" s="112" t="s">
        <v>145</v>
      </c>
    </row>
    <row r="33" spans="1:9" ht="42.6" customHeight="1">
      <c r="A33" s="345" t="s">
        <v>146</v>
      </c>
      <c r="B33" s="345"/>
      <c r="C33" s="345"/>
      <c r="D33" s="345"/>
      <c r="E33" s="345"/>
      <c r="F33" s="345"/>
      <c r="G33" s="345"/>
      <c r="H33" s="345"/>
      <c r="I33" s="345"/>
    </row>
  </sheetData>
  <mergeCells count="4">
    <mergeCell ref="B4:C4"/>
    <mergeCell ref="A6:A7"/>
    <mergeCell ref="A15:A16"/>
    <mergeCell ref="A33:I33"/>
  </mergeCells>
  <phoneticPr fontId="2" type="noConversion"/>
  <dataValidations count="1">
    <dataValidation type="decimal" allowBlank="1" showInputMessage="1" showErrorMessage="1" errorTitle="錯誤" error="輸入資料格式錯誤!!" sqref="B17:B26 IY17:IY26 SU17:SU26 ACQ17:ACQ26 AMM17:AMM26 AWI17:AWI26 BGE17:BGE26 BQA17:BQA26 BZW17:BZW26 CJS17:CJS26 CTO17:CTO26 DDK17:DDK26 DNG17:DNG26 DXC17:DXC26 EGY17:EGY26 EQU17:EQU26 FAQ17:FAQ26 FKM17:FKM26 FUI17:FUI26 GEE17:GEE26 GOA17:GOA26 GXW17:GXW26 HHS17:HHS26 HRO17:HRO26 IBK17:IBK26 ILG17:ILG26 IVC17:IVC26 JEY17:JEY26 JOU17:JOU26 JYQ17:JYQ26 KIM17:KIM26 KSI17:KSI26 LCE17:LCE26 LMA17:LMA26 LVW17:LVW26 MFS17:MFS26 MPO17:MPO26 MZK17:MZK26 NJG17:NJG26 NTC17:NTC26 OCY17:OCY26 OMU17:OMU26 OWQ17:OWQ26 PGM17:PGM26 PQI17:PQI26 QAE17:QAE26 QKA17:QKA26 QTW17:QTW26 RDS17:RDS26 RNO17:RNO26 RXK17:RXK26 SHG17:SHG26 SRC17:SRC26 TAY17:TAY26 TKU17:TKU26 TUQ17:TUQ26 UEM17:UEM26 UOI17:UOI26 UYE17:UYE26 VIA17:VIA26 VRW17:VRW26 WBS17:WBS26 WLO17:WLO26 WVK17:WVK26 B65553:B65562 IY65553:IY65562 SU65553:SU65562 ACQ65553:ACQ65562 AMM65553:AMM65562 AWI65553:AWI65562 BGE65553:BGE65562 BQA65553:BQA65562 BZW65553:BZW65562 CJS65553:CJS65562 CTO65553:CTO65562 DDK65553:DDK65562 DNG65553:DNG65562 DXC65553:DXC65562 EGY65553:EGY65562 EQU65553:EQU65562 FAQ65553:FAQ65562 FKM65553:FKM65562 FUI65553:FUI65562 GEE65553:GEE65562 GOA65553:GOA65562 GXW65553:GXW65562 HHS65553:HHS65562 HRO65553:HRO65562 IBK65553:IBK65562 ILG65553:ILG65562 IVC65553:IVC65562 JEY65553:JEY65562 JOU65553:JOU65562 JYQ65553:JYQ65562 KIM65553:KIM65562 KSI65553:KSI65562 LCE65553:LCE65562 LMA65553:LMA65562 LVW65553:LVW65562 MFS65553:MFS65562 MPO65553:MPO65562 MZK65553:MZK65562 NJG65553:NJG65562 NTC65553:NTC65562 OCY65553:OCY65562 OMU65553:OMU65562 OWQ65553:OWQ65562 PGM65553:PGM65562 PQI65553:PQI65562 QAE65553:QAE65562 QKA65553:QKA65562 QTW65553:QTW65562 RDS65553:RDS65562 RNO65553:RNO65562 RXK65553:RXK65562 SHG65553:SHG65562 SRC65553:SRC65562 TAY65553:TAY65562 TKU65553:TKU65562 TUQ65553:TUQ65562 UEM65553:UEM65562 UOI65553:UOI65562 UYE65553:UYE65562 VIA65553:VIA65562 VRW65553:VRW65562 WBS65553:WBS65562 WLO65553:WLO65562 WVK65553:WVK65562 B131089:B131098 IY131089:IY131098 SU131089:SU131098 ACQ131089:ACQ131098 AMM131089:AMM131098 AWI131089:AWI131098 BGE131089:BGE131098 BQA131089:BQA131098 BZW131089:BZW131098 CJS131089:CJS131098 CTO131089:CTO131098 DDK131089:DDK131098 DNG131089:DNG131098 DXC131089:DXC131098 EGY131089:EGY131098 EQU131089:EQU131098 FAQ131089:FAQ131098 FKM131089:FKM131098 FUI131089:FUI131098 GEE131089:GEE131098 GOA131089:GOA131098 GXW131089:GXW131098 HHS131089:HHS131098 HRO131089:HRO131098 IBK131089:IBK131098 ILG131089:ILG131098 IVC131089:IVC131098 JEY131089:JEY131098 JOU131089:JOU131098 JYQ131089:JYQ131098 KIM131089:KIM131098 KSI131089:KSI131098 LCE131089:LCE131098 LMA131089:LMA131098 LVW131089:LVW131098 MFS131089:MFS131098 MPO131089:MPO131098 MZK131089:MZK131098 NJG131089:NJG131098 NTC131089:NTC131098 OCY131089:OCY131098 OMU131089:OMU131098 OWQ131089:OWQ131098 PGM131089:PGM131098 PQI131089:PQI131098 QAE131089:QAE131098 QKA131089:QKA131098 QTW131089:QTW131098 RDS131089:RDS131098 RNO131089:RNO131098 RXK131089:RXK131098 SHG131089:SHG131098 SRC131089:SRC131098 TAY131089:TAY131098 TKU131089:TKU131098 TUQ131089:TUQ131098 UEM131089:UEM131098 UOI131089:UOI131098 UYE131089:UYE131098 VIA131089:VIA131098 VRW131089:VRW131098 WBS131089:WBS131098 WLO131089:WLO131098 WVK131089:WVK131098 B196625:B196634 IY196625:IY196634 SU196625:SU196634 ACQ196625:ACQ196634 AMM196625:AMM196634 AWI196625:AWI196634 BGE196625:BGE196634 BQA196625:BQA196634 BZW196625:BZW196634 CJS196625:CJS196634 CTO196625:CTO196634 DDK196625:DDK196634 DNG196625:DNG196634 DXC196625:DXC196634 EGY196625:EGY196634 EQU196625:EQU196634 FAQ196625:FAQ196634 FKM196625:FKM196634 FUI196625:FUI196634 GEE196625:GEE196634 GOA196625:GOA196634 GXW196625:GXW196634 HHS196625:HHS196634 HRO196625:HRO196634 IBK196625:IBK196634 ILG196625:ILG196634 IVC196625:IVC196634 JEY196625:JEY196634 JOU196625:JOU196634 JYQ196625:JYQ196634 KIM196625:KIM196634 KSI196625:KSI196634 LCE196625:LCE196634 LMA196625:LMA196634 LVW196625:LVW196634 MFS196625:MFS196634 MPO196625:MPO196634 MZK196625:MZK196634 NJG196625:NJG196634 NTC196625:NTC196634 OCY196625:OCY196634 OMU196625:OMU196634 OWQ196625:OWQ196634 PGM196625:PGM196634 PQI196625:PQI196634 QAE196625:QAE196634 QKA196625:QKA196634 QTW196625:QTW196634 RDS196625:RDS196634 RNO196625:RNO196634 RXK196625:RXK196634 SHG196625:SHG196634 SRC196625:SRC196634 TAY196625:TAY196634 TKU196625:TKU196634 TUQ196625:TUQ196634 UEM196625:UEM196634 UOI196625:UOI196634 UYE196625:UYE196634 VIA196625:VIA196634 VRW196625:VRW196634 WBS196625:WBS196634 WLO196625:WLO196634 WVK196625:WVK196634 B262161:B262170 IY262161:IY262170 SU262161:SU262170 ACQ262161:ACQ262170 AMM262161:AMM262170 AWI262161:AWI262170 BGE262161:BGE262170 BQA262161:BQA262170 BZW262161:BZW262170 CJS262161:CJS262170 CTO262161:CTO262170 DDK262161:DDK262170 DNG262161:DNG262170 DXC262161:DXC262170 EGY262161:EGY262170 EQU262161:EQU262170 FAQ262161:FAQ262170 FKM262161:FKM262170 FUI262161:FUI262170 GEE262161:GEE262170 GOA262161:GOA262170 GXW262161:GXW262170 HHS262161:HHS262170 HRO262161:HRO262170 IBK262161:IBK262170 ILG262161:ILG262170 IVC262161:IVC262170 JEY262161:JEY262170 JOU262161:JOU262170 JYQ262161:JYQ262170 KIM262161:KIM262170 KSI262161:KSI262170 LCE262161:LCE262170 LMA262161:LMA262170 LVW262161:LVW262170 MFS262161:MFS262170 MPO262161:MPO262170 MZK262161:MZK262170 NJG262161:NJG262170 NTC262161:NTC262170 OCY262161:OCY262170 OMU262161:OMU262170 OWQ262161:OWQ262170 PGM262161:PGM262170 PQI262161:PQI262170 QAE262161:QAE262170 QKA262161:QKA262170 QTW262161:QTW262170 RDS262161:RDS262170 RNO262161:RNO262170 RXK262161:RXK262170 SHG262161:SHG262170 SRC262161:SRC262170 TAY262161:TAY262170 TKU262161:TKU262170 TUQ262161:TUQ262170 UEM262161:UEM262170 UOI262161:UOI262170 UYE262161:UYE262170 VIA262161:VIA262170 VRW262161:VRW262170 WBS262161:WBS262170 WLO262161:WLO262170 WVK262161:WVK262170 B327697:B327706 IY327697:IY327706 SU327697:SU327706 ACQ327697:ACQ327706 AMM327697:AMM327706 AWI327697:AWI327706 BGE327697:BGE327706 BQA327697:BQA327706 BZW327697:BZW327706 CJS327697:CJS327706 CTO327697:CTO327706 DDK327697:DDK327706 DNG327697:DNG327706 DXC327697:DXC327706 EGY327697:EGY327706 EQU327697:EQU327706 FAQ327697:FAQ327706 FKM327697:FKM327706 FUI327697:FUI327706 GEE327697:GEE327706 GOA327697:GOA327706 GXW327697:GXW327706 HHS327697:HHS327706 HRO327697:HRO327706 IBK327697:IBK327706 ILG327697:ILG327706 IVC327697:IVC327706 JEY327697:JEY327706 JOU327697:JOU327706 JYQ327697:JYQ327706 KIM327697:KIM327706 KSI327697:KSI327706 LCE327697:LCE327706 LMA327697:LMA327706 LVW327697:LVW327706 MFS327697:MFS327706 MPO327697:MPO327706 MZK327697:MZK327706 NJG327697:NJG327706 NTC327697:NTC327706 OCY327697:OCY327706 OMU327697:OMU327706 OWQ327697:OWQ327706 PGM327697:PGM327706 PQI327697:PQI327706 QAE327697:QAE327706 QKA327697:QKA327706 QTW327697:QTW327706 RDS327697:RDS327706 RNO327697:RNO327706 RXK327697:RXK327706 SHG327697:SHG327706 SRC327697:SRC327706 TAY327697:TAY327706 TKU327697:TKU327706 TUQ327697:TUQ327706 UEM327697:UEM327706 UOI327697:UOI327706 UYE327697:UYE327706 VIA327697:VIA327706 VRW327697:VRW327706 WBS327697:WBS327706 WLO327697:WLO327706 WVK327697:WVK327706 B393233:B393242 IY393233:IY393242 SU393233:SU393242 ACQ393233:ACQ393242 AMM393233:AMM393242 AWI393233:AWI393242 BGE393233:BGE393242 BQA393233:BQA393242 BZW393233:BZW393242 CJS393233:CJS393242 CTO393233:CTO393242 DDK393233:DDK393242 DNG393233:DNG393242 DXC393233:DXC393242 EGY393233:EGY393242 EQU393233:EQU393242 FAQ393233:FAQ393242 FKM393233:FKM393242 FUI393233:FUI393242 GEE393233:GEE393242 GOA393233:GOA393242 GXW393233:GXW393242 HHS393233:HHS393242 HRO393233:HRO393242 IBK393233:IBK393242 ILG393233:ILG393242 IVC393233:IVC393242 JEY393233:JEY393242 JOU393233:JOU393242 JYQ393233:JYQ393242 KIM393233:KIM393242 KSI393233:KSI393242 LCE393233:LCE393242 LMA393233:LMA393242 LVW393233:LVW393242 MFS393233:MFS393242 MPO393233:MPO393242 MZK393233:MZK393242 NJG393233:NJG393242 NTC393233:NTC393242 OCY393233:OCY393242 OMU393233:OMU393242 OWQ393233:OWQ393242 PGM393233:PGM393242 PQI393233:PQI393242 QAE393233:QAE393242 QKA393233:QKA393242 QTW393233:QTW393242 RDS393233:RDS393242 RNO393233:RNO393242 RXK393233:RXK393242 SHG393233:SHG393242 SRC393233:SRC393242 TAY393233:TAY393242 TKU393233:TKU393242 TUQ393233:TUQ393242 UEM393233:UEM393242 UOI393233:UOI393242 UYE393233:UYE393242 VIA393233:VIA393242 VRW393233:VRW393242 WBS393233:WBS393242 WLO393233:WLO393242 WVK393233:WVK393242 B458769:B458778 IY458769:IY458778 SU458769:SU458778 ACQ458769:ACQ458778 AMM458769:AMM458778 AWI458769:AWI458778 BGE458769:BGE458778 BQA458769:BQA458778 BZW458769:BZW458778 CJS458769:CJS458778 CTO458769:CTO458778 DDK458769:DDK458778 DNG458769:DNG458778 DXC458769:DXC458778 EGY458769:EGY458778 EQU458769:EQU458778 FAQ458769:FAQ458778 FKM458769:FKM458778 FUI458769:FUI458778 GEE458769:GEE458778 GOA458769:GOA458778 GXW458769:GXW458778 HHS458769:HHS458778 HRO458769:HRO458778 IBK458769:IBK458778 ILG458769:ILG458778 IVC458769:IVC458778 JEY458769:JEY458778 JOU458769:JOU458778 JYQ458769:JYQ458778 KIM458769:KIM458778 KSI458769:KSI458778 LCE458769:LCE458778 LMA458769:LMA458778 LVW458769:LVW458778 MFS458769:MFS458778 MPO458769:MPO458778 MZK458769:MZK458778 NJG458769:NJG458778 NTC458769:NTC458778 OCY458769:OCY458778 OMU458769:OMU458778 OWQ458769:OWQ458778 PGM458769:PGM458778 PQI458769:PQI458778 QAE458769:QAE458778 QKA458769:QKA458778 QTW458769:QTW458778 RDS458769:RDS458778 RNO458769:RNO458778 RXK458769:RXK458778 SHG458769:SHG458778 SRC458769:SRC458778 TAY458769:TAY458778 TKU458769:TKU458778 TUQ458769:TUQ458778 UEM458769:UEM458778 UOI458769:UOI458778 UYE458769:UYE458778 VIA458769:VIA458778 VRW458769:VRW458778 WBS458769:WBS458778 WLO458769:WLO458778 WVK458769:WVK458778 B524305:B524314 IY524305:IY524314 SU524305:SU524314 ACQ524305:ACQ524314 AMM524305:AMM524314 AWI524305:AWI524314 BGE524305:BGE524314 BQA524305:BQA524314 BZW524305:BZW524314 CJS524305:CJS524314 CTO524305:CTO524314 DDK524305:DDK524314 DNG524305:DNG524314 DXC524305:DXC524314 EGY524305:EGY524314 EQU524305:EQU524314 FAQ524305:FAQ524314 FKM524305:FKM524314 FUI524305:FUI524314 GEE524305:GEE524314 GOA524305:GOA524314 GXW524305:GXW524314 HHS524305:HHS524314 HRO524305:HRO524314 IBK524305:IBK524314 ILG524305:ILG524314 IVC524305:IVC524314 JEY524305:JEY524314 JOU524305:JOU524314 JYQ524305:JYQ524314 KIM524305:KIM524314 KSI524305:KSI524314 LCE524305:LCE524314 LMA524305:LMA524314 LVW524305:LVW524314 MFS524305:MFS524314 MPO524305:MPO524314 MZK524305:MZK524314 NJG524305:NJG524314 NTC524305:NTC524314 OCY524305:OCY524314 OMU524305:OMU524314 OWQ524305:OWQ524314 PGM524305:PGM524314 PQI524305:PQI524314 QAE524305:QAE524314 QKA524305:QKA524314 QTW524305:QTW524314 RDS524305:RDS524314 RNO524305:RNO524314 RXK524305:RXK524314 SHG524305:SHG524314 SRC524305:SRC524314 TAY524305:TAY524314 TKU524305:TKU524314 TUQ524305:TUQ524314 UEM524305:UEM524314 UOI524305:UOI524314 UYE524305:UYE524314 VIA524305:VIA524314 VRW524305:VRW524314 WBS524305:WBS524314 WLO524305:WLO524314 WVK524305:WVK524314 B589841:B589850 IY589841:IY589850 SU589841:SU589850 ACQ589841:ACQ589850 AMM589841:AMM589850 AWI589841:AWI589850 BGE589841:BGE589850 BQA589841:BQA589850 BZW589841:BZW589850 CJS589841:CJS589850 CTO589841:CTO589850 DDK589841:DDK589850 DNG589841:DNG589850 DXC589841:DXC589850 EGY589841:EGY589850 EQU589841:EQU589850 FAQ589841:FAQ589850 FKM589841:FKM589850 FUI589841:FUI589850 GEE589841:GEE589850 GOA589841:GOA589850 GXW589841:GXW589850 HHS589841:HHS589850 HRO589841:HRO589850 IBK589841:IBK589850 ILG589841:ILG589850 IVC589841:IVC589850 JEY589841:JEY589850 JOU589841:JOU589850 JYQ589841:JYQ589850 KIM589841:KIM589850 KSI589841:KSI589850 LCE589841:LCE589850 LMA589841:LMA589850 LVW589841:LVW589850 MFS589841:MFS589850 MPO589841:MPO589850 MZK589841:MZK589850 NJG589841:NJG589850 NTC589841:NTC589850 OCY589841:OCY589850 OMU589841:OMU589850 OWQ589841:OWQ589850 PGM589841:PGM589850 PQI589841:PQI589850 QAE589841:QAE589850 QKA589841:QKA589850 QTW589841:QTW589850 RDS589841:RDS589850 RNO589841:RNO589850 RXK589841:RXK589850 SHG589841:SHG589850 SRC589841:SRC589850 TAY589841:TAY589850 TKU589841:TKU589850 TUQ589841:TUQ589850 UEM589841:UEM589850 UOI589841:UOI589850 UYE589841:UYE589850 VIA589841:VIA589850 VRW589841:VRW589850 WBS589841:WBS589850 WLO589841:WLO589850 WVK589841:WVK589850 B655377:B655386 IY655377:IY655386 SU655377:SU655386 ACQ655377:ACQ655386 AMM655377:AMM655386 AWI655377:AWI655386 BGE655377:BGE655386 BQA655377:BQA655386 BZW655377:BZW655386 CJS655377:CJS655386 CTO655377:CTO655386 DDK655377:DDK655386 DNG655377:DNG655386 DXC655377:DXC655386 EGY655377:EGY655386 EQU655377:EQU655386 FAQ655377:FAQ655386 FKM655377:FKM655386 FUI655377:FUI655386 GEE655377:GEE655386 GOA655377:GOA655386 GXW655377:GXW655386 HHS655377:HHS655386 HRO655377:HRO655386 IBK655377:IBK655386 ILG655377:ILG655386 IVC655377:IVC655386 JEY655377:JEY655386 JOU655377:JOU655386 JYQ655377:JYQ655386 KIM655377:KIM655386 KSI655377:KSI655386 LCE655377:LCE655386 LMA655377:LMA655386 LVW655377:LVW655386 MFS655377:MFS655386 MPO655377:MPO655386 MZK655377:MZK655386 NJG655377:NJG655386 NTC655377:NTC655386 OCY655377:OCY655386 OMU655377:OMU655386 OWQ655377:OWQ655386 PGM655377:PGM655386 PQI655377:PQI655386 QAE655377:QAE655386 QKA655377:QKA655386 QTW655377:QTW655386 RDS655377:RDS655386 RNO655377:RNO655386 RXK655377:RXK655386 SHG655377:SHG655386 SRC655377:SRC655386 TAY655377:TAY655386 TKU655377:TKU655386 TUQ655377:TUQ655386 UEM655377:UEM655386 UOI655377:UOI655386 UYE655377:UYE655386 VIA655377:VIA655386 VRW655377:VRW655386 WBS655377:WBS655386 WLO655377:WLO655386 WVK655377:WVK655386 B720913:B720922 IY720913:IY720922 SU720913:SU720922 ACQ720913:ACQ720922 AMM720913:AMM720922 AWI720913:AWI720922 BGE720913:BGE720922 BQA720913:BQA720922 BZW720913:BZW720922 CJS720913:CJS720922 CTO720913:CTO720922 DDK720913:DDK720922 DNG720913:DNG720922 DXC720913:DXC720922 EGY720913:EGY720922 EQU720913:EQU720922 FAQ720913:FAQ720922 FKM720913:FKM720922 FUI720913:FUI720922 GEE720913:GEE720922 GOA720913:GOA720922 GXW720913:GXW720922 HHS720913:HHS720922 HRO720913:HRO720922 IBK720913:IBK720922 ILG720913:ILG720922 IVC720913:IVC720922 JEY720913:JEY720922 JOU720913:JOU720922 JYQ720913:JYQ720922 KIM720913:KIM720922 KSI720913:KSI720922 LCE720913:LCE720922 LMA720913:LMA720922 LVW720913:LVW720922 MFS720913:MFS720922 MPO720913:MPO720922 MZK720913:MZK720922 NJG720913:NJG720922 NTC720913:NTC720922 OCY720913:OCY720922 OMU720913:OMU720922 OWQ720913:OWQ720922 PGM720913:PGM720922 PQI720913:PQI720922 QAE720913:QAE720922 QKA720913:QKA720922 QTW720913:QTW720922 RDS720913:RDS720922 RNO720913:RNO720922 RXK720913:RXK720922 SHG720913:SHG720922 SRC720913:SRC720922 TAY720913:TAY720922 TKU720913:TKU720922 TUQ720913:TUQ720922 UEM720913:UEM720922 UOI720913:UOI720922 UYE720913:UYE720922 VIA720913:VIA720922 VRW720913:VRW720922 WBS720913:WBS720922 WLO720913:WLO720922 WVK720913:WVK720922 B786449:B786458 IY786449:IY786458 SU786449:SU786458 ACQ786449:ACQ786458 AMM786449:AMM786458 AWI786449:AWI786458 BGE786449:BGE786458 BQA786449:BQA786458 BZW786449:BZW786458 CJS786449:CJS786458 CTO786449:CTO786458 DDK786449:DDK786458 DNG786449:DNG786458 DXC786449:DXC786458 EGY786449:EGY786458 EQU786449:EQU786458 FAQ786449:FAQ786458 FKM786449:FKM786458 FUI786449:FUI786458 GEE786449:GEE786458 GOA786449:GOA786458 GXW786449:GXW786458 HHS786449:HHS786458 HRO786449:HRO786458 IBK786449:IBK786458 ILG786449:ILG786458 IVC786449:IVC786458 JEY786449:JEY786458 JOU786449:JOU786458 JYQ786449:JYQ786458 KIM786449:KIM786458 KSI786449:KSI786458 LCE786449:LCE786458 LMA786449:LMA786458 LVW786449:LVW786458 MFS786449:MFS786458 MPO786449:MPO786458 MZK786449:MZK786458 NJG786449:NJG786458 NTC786449:NTC786458 OCY786449:OCY786458 OMU786449:OMU786458 OWQ786449:OWQ786458 PGM786449:PGM786458 PQI786449:PQI786458 QAE786449:QAE786458 QKA786449:QKA786458 QTW786449:QTW786458 RDS786449:RDS786458 RNO786449:RNO786458 RXK786449:RXK786458 SHG786449:SHG786458 SRC786449:SRC786458 TAY786449:TAY786458 TKU786449:TKU786458 TUQ786449:TUQ786458 UEM786449:UEM786458 UOI786449:UOI786458 UYE786449:UYE786458 VIA786449:VIA786458 VRW786449:VRW786458 WBS786449:WBS786458 WLO786449:WLO786458 WVK786449:WVK786458 B851985:B851994 IY851985:IY851994 SU851985:SU851994 ACQ851985:ACQ851994 AMM851985:AMM851994 AWI851985:AWI851994 BGE851985:BGE851994 BQA851985:BQA851994 BZW851985:BZW851994 CJS851985:CJS851994 CTO851985:CTO851994 DDK851985:DDK851994 DNG851985:DNG851994 DXC851985:DXC851994 EGY851985:EGY851994 EQU851985:EQU851994 FAQ851985:FAQ851994 FKM851985:FKM851994 FUI851985:FUI851994 GEE851985:GEE851994 GOA851985:GOA851994 GXW851985:GXW851994 HHS851985:HHS851994 HRO851985:HRO851994 IBK851985:IBK851994 ILG851985:ILG851994 IVC851985:IVC851994 JEY851985:JEY851994 JOU851985:JOU851994 JYQ851985:JYQ851994 KIM851985:KIM851994 KSI851985:KSI851994 LCE851985:LCE851994 LMA851985:LMA851994 LVW851985:LVW851994 MFS851985:MFS851994 MPO851985:MPO851994 MZK851985:MZK851994 NJG851985:NJG851994 NTC851985:NTC851994 OCY851985:OCY851994 OMU851985:OMU851994 OWQ851985:OWQ851994 PGM851985:PGM851994 PQI851985:PQI851994 QAE851985:QAE851994 QKA851985:QKA851994 QTW851985:QTW851994 RDS851985:RDS851994 RNO851985:RNO851994 RXK851985:RXK851994 SHG851985:SHG851994 SRC851985:SRC851994 TAY851985:TAY851994 TKU851985:TKU851994 TUQ851985:TUQ851994 UEM851985:UEM851994 UOI851985:UOI851994 UYE851985:UYE851994 VIA851985:VIA851994 VRW851985:VRW851994 WBS851985:WBS851994 WLO851985:WLO851994 WVK851985:WVK851994 B917521:B917530 IY917521:IY917530 SU917521:SU917530 ACQ917521:ACQ917530 AMM917521:AMM917530 AWI917521:AWI917530 BGE917521:BGE917530 BQA917521:BQA917530 BZW917521:BZW917530 CJS917521:CJS917530 CTO917521:CTO917530 DDK917521:DDK917530 DNG917521:DNG917530 DXC917521:DXC917530 EGY917521:EGY917530 EQU917521:EQU917530 FAQ917521:FAQ917530 FKM917521:FKM917530 FUI917521:FUI917530 GEE917521:GEE917530 GOA917521:GOA917530 GXW917521:GXW917530 HHS917521:HHS917530 HRO917521:HRO917530 IBK917521:IBK917530 ILG917521:ILG917530 IVC917521:IVC917530 JEY917521:JEY917530 JOU917521:JOU917530 JYQ917521:JYQ917530 KIM917521:KIM917530 KSI917521:KSI917530 LCE917521:LCE917530 LMA917521:LMA917530 LVW917521:LVW917530 MFS917521:MFS917530 MPO917521:MPO917530 MZK917521:MZK917530 NJG917521:NJG917530 NTC917521:NTC917530 OCY917521:OCY917530 OMU917521:OMU917530 OWQ917521:OWQ917530 PGM917521:PGM917530 PQI917521:PQI917530 QAE917521:QAE917530 QKA917521:QKA917530 QTW917521:QTW917530 RDS917521:RDS917530 RNO917521:RNO917530 RXK917521:RXK917530 SHG917521:SHG917530 SRC917521:SRC917530 TAY917521:TAY917530 TKU917521:TKU917530 TUQ917521:TUQ917530 UEM917521:UEM917530 UOI917521:UOI917530 UYE917521:UYE917530 VIA917521:VIA917530 VRW917521:VRW917530 WBS917521:WBS917530 WLO917521:WLO917530 WVK917521:WVK917530 B983057:B983066 IY983057:IY983066 SU983057:SU983066 ACQ983057:ACQ983066 AMM983057:AMM983066 AWI983057:AWI983066 BGE983057:BGE983066 BQA983057:BQA983066 BZW983057:BZW983066 CJS983057:CJS983066 CTO983057:CTO983066 DDK983057:DDK983066 DNG983057:DNG983066 DXC983057:DXC983066 EGY983057:EGY983066 EQU983057:EQU983066 FAQ983057:FAQ983066 FKM983057:FKM983066 FUI983057:FUI983066 GEE983057:GEE983066 GOA983057:GOA983066 GXW983057:GXW983066 HHS983057:HHS983066 HRO983057:HRO983066 IBK983057:IBK983066 ILG983057:ILG983066 IVC983057:IVC983066 JEY983057:JEY983066 JOU983057:JOU983066 JYQ983057:JYQ983066 KIM983057:KIM983066 KSI983057:KSI983066 LCE983057:LCE983066 LMA983057:LMA983066 LVW983057:LVW983066 MFS983057:MFS983066 MPO983057:MPO983066 MZK983057:MZK983066 NJG983057:NJG983066 NTC983057:NTC983066 OCY983057:OCY983066 OMU983057:OMU983066 OWQ983057:OWQ983066 PGM983057:PGM983066 PQI983057:PQI983066 QAE983057:QAE983066 QKA983057:QKA983066 QTW983057:QTW983066 RDS983057:RDS983066 RNO983057:RNO983066 RXK983057:RXK983066 SHG983057:SHG983066 SRC983057:SRC983066 TAY983057:TAY983066 TKU983057:TKU983066 TUQ983057:TUQ983066 UEM983057:UEM983066 UOI983057:UOI983066 UYE983057:UYE983066 VIA983057:VIA983066 VRW983057:VRW983066 WBS983057:WBS983066 WLO983057:WLO983066 WVK983057:WVK983066 B65544:B65550 IY65544:IY65550 SU65544:SU65550 ACQ65544:ACQ65550 AMM65544:AMM65550 AWI65544:AWI65550 BGE65544:BGE65550 BQA65544:BQA65550 BZW65544:BZW65550 CJS65544:CJS65550 CTO65544:CTO65550 DDK65544:DDK65550 DNG65544:DNG65550 DXC65544:DXC65550 EGY65544:EGY65550 EQU65544:EQU65550 FAQ65544:FAQ65550 FKM65544:FKM65550 FUI65544:FUI65550 GEE65544:GEE65550 GOA65544:GOA65550 GXW65544:GXW65550 HHS65544:HHS65550 HRO65544:HRO65550 IBK65544:IBK65550 ILG65544:ILG65550 IVC65544:IVC65550 JEY65544:JEY65550 JOU65544:JOU65550 JYQ65544:JYQ65550 KIM65544:KIM65550 KSI65544:KSI65550 LCE65544:LCE65550 LMA65544:LMA65550 LVW65544:LVW65550 MFS65544:MFS65550 MPO65544:MPO65550 MZK65544:MZK65550 NJG65544:NJG65550 NTC65544:NTC65550 OCY65544:OCY65550 OMU65544:OMU65550 OWQ65544:OWQ65550 PGM65544:PGM65550 PQI65544:PQI65550 QAE65544:QAE65550 QKA65544:QKA65550 QTW65544:QTW65550 RDS65544:RDS65550 RNO65544:RNO65550 RXK65544:RXK65550 SHG65544:SHG65550 SRC65544:SRC65550 TAY65544:TAY65550 TKU65544:TKU65550 TUQ65544:TUQ65550 UEM65544:UEM65550 UOI65544:UOI65550 UYE65544:UYE65550 VIA65544:VIA65550 VRW65544:VRW65550 WBS65544:WBS65550 WLO65544:WLO65550 WVK65544:WVK65550 B131080:B131086 IY131080:IY131086 SU131080:SU131086 ACQ131080:ACQ131086 AMM131080:AMM131086 AWI131080:AWI131086 BGE131080:BGE131086 BQA131080:BQA131086 BZW131080:BZW131086 CJS131080:CJS131086 CTO131080:CTO131086 DDK131080:DDK131086 DNG131080:DNG131086 DXC131080:DXC131086 EGY131080:EGY131086 EQU131080:EQU131086 FAQ131080:FAQ131086 FKM131080:FKM131086 FUI131080:FUI131086 GEE131080:GEE131086 GOA131080:GOA131086 GXW131080:GXW131086 HHS131080:HHS131086 HRO131080:HRO131086 IBK131080:IBK131086 ILG131080:ILG131086 IVC131080:IVC131086 JEY131080:JEY131086 JOU131080:JOU131086 JYQ131080:JYQ131086 KIM131080:KIM131086 KSI131080:KSI131086 LCE131080:LCE131086 LMA131080:LMA131086 LVW131080:LVW131086 MFS131080:MFS131086 MPO131080:MPO131086 MZK131080:MZK131086 NJG131080:NJG131086 NTC131080:NTC131086 OCY131080:OCY131086 OMU131080:OMU131086 OWQ131080:OWQ131086 PGM131080:PGM131086 PQI131080:PQI131086 QAE131080:QAE131086 QKA131080:QKA131086 QTW131080:QTW131086 RDS131080:RDS131086 RNO131080:RNO131086 RXK131080:RXK131086 SHG131080:SHG131086 SRC131080:SRC131086 TAY131080:TAY131086 TKU131080:TKU131086 TUQ131080:TUQ131086 UEM131080:UEM131086 UOI131080:UOI131086 UYE131080:UYE131086 VIA131080:VIA131086 VRW131080:VRW131086 WBS131080:WBS131086 WLO131080:WLO131086 WVK131080:WVK131086 B196616:B196622 IY196616:IY196622 SU196616:SU196622 ACQ196616:ACQ196622 AMM196616:AMM196622 AWI196616:AWI196622 BGE196616:BGE196622 BQA196616:BQA196622 BZW196616:BZW196622 CJS196616:CJS196622 CTO196616:CTO196622 DDK196616:DDK196622 DNG196616:DNG196622 DXC196616:DXC196622 EGY196616:EGY196622 EQU196616:EQU196622 FAQ196616:FAQ196622 FKM196616:FKM196622 FUI196616:FUI196622 GEE196616:GEE196622 GOA196616:GOA196622 GXW196616:GXW196622 HHS196616:HHS196622 HRO196616:HRO196622 IBK196616:IBK196622 ILG196616:ILG196622 IVC196616:IVC196622 JEY196616:JEY196622 JOU196616:JOU196622 JYQ196616:JYQ196622 KIM196616:KIM196622 KSI196616:KSI196622 LCE196616:LCE196622 LMA196616:LMA196622 LVW196616:LVW196622 MFS196616:MFS196622 MPO196616:MPO196622 MZK196616:MZK196622 NJG196616:NJG196622 NTC196616:NTC196622 OCY196616:OCY196622 OMU196616:OMU196622 OWQ196616:OWQ196622 PGM196616:PGM196622 PQI196616:PQI196622 QAE196616:QAE196622 QKA196616:QKA196622 QTW196616:QTW196622 RDS196616:RDS196622 RNO196616:RNO196622 RXK196616:RXK196622 SHG196616:SHG196622 SRC196616:SRC196622 TAY196616:TAY196622 TKU196616:TKU196622 TUQ196616:TUQ196622 UEM196616:UEM196622 UOI196616:UOI196622 UYE196616:UYE196622 VIA196616:VIA196622 VRW196616:VRW196622 WBS196616:WBS196622 WLO196616:WLO196622 WVK196616:WVK196622 B262152:B262158 IY262152:IY262158 SU262152:SU262158 ACQ262152:ACQ262158 AMM262152:AMM262158 AWI262152:AWI262158 BGE262152:BGE262158 BQA262152:BQA262158 BZW262152:BZW262158 CJS262152:CJS262158 CTO262152:CTO262158 DDK262152:DDK262158 DNG262152:DNG262158 DXC262152:DXC262158 EGY262152:EGY262158 EQU262152:EQU262158 FAQ262152:FAQ262158 FKM262152:FKM262158 FUI262152:FUI262158 GEE262152:GEE262158 GOA262152:GOA262158 GXW262152:GXW262158 HHS262152:HHS262158 HRO262152:HRO262158 IBK262152:IBK262158 ILG262152:ILG262158 IVC262152:IVC262158 JEY262152:JEY262158 JOU262152:JOU262158 JYQ262152:JYQ262158 KIM262152:KIM262158 KSI262152:KSI262158 LCE262152:LCE262158 LMA262152:LMA262158 LVW262152:LVW262158 MFS262152:MFS262158 MPO262152:MPO262158 MZK262152:MZK262158 NJG262152:NJG262158 NTC262152:NTC262158 OCY262152:OCY262158 OMU262152:OMU262158 OWQ262152:OWQ262158 PGM262152:PGM262158 PQI262152:PQI262158 QAE262152:QAE262158 QKA262152:QKA262158 QTW262152:QTW262158 RDS262152:RDS262158 RNO262152:RNO262158 RXK262152:RXK262158 SHG262152:SHG262158 SRC262152:SRC262158 TAY262152:TAY262158 TKU262152:TKU262158 TUQ262152:TUQ262158 UEM262152:UEM262158 UOI262152:UOI262158 UYE262152:UYE262158 VIA262152:VIA262158 VRW262152:VRW262158 WBS262152:WBS262158 WLO262152:WLO262158 WVK262152:WVK262158 B327688:B327694 IY327688:IY327694 SU327688:SU327694 ACQ327688:ACQ327694 AMM327688:AMM327694 AWI327688:AWI327694 BGE327688:BGE327694 BQA327688:BQA327694 BZW327688:BZW327694 CJS327688:CJS327694 CTO327688:CTO327694 DDK327688:DDK327694 DNG327688:DNG327694 DXC327688:DXC327694 EGY327688:EGY327694 EQU327688:EQU327694 FAQ327688:FAQ327694 FKM327688:FKM327694 FUI327688:FUI327694 GEE327688:GEE327694 GOA327688:GOA327694 GXW327688:GXW327694 HHS327688:HHS327694 HRO327688:HRO327694 IBK327688:IBK327694 ILG327688:ILG327694 IVC327688:IVC327694 JEY327688:JEY327694 JOU327688:JOU327694 JYQ327688:JYQ327694 KIM327688:KIM327694 KSI327688:KSI327694 LCE327688:LCE327694 LMA327688:LMA327694 LVW327688:LVW327694 MFS327688:MFS327694 MPO327688:MPO327694 MZK327688:MZK327694 NJG327688:NJG327694 NTC327688:NTC327694 OCY327688:OCY327694 OMU327688:OMU327694 OWQ327688:OWQ327694 PGM327688:PGM327694 PQI327688:PQI327694 QAE327688:QAE327694 QKA327688:QKA327694 QTW327688:QTW327694 RDS327688:RDS327694 RNO327688:RNO327694 RXK327688:RXK327694 SHG327688:SHG327694 SRC327688:SRC327694 TAY327688:TAY327694 TKU327688:TKU327694 TUQ327688:TUQ327694 UEM327688:UEM327694 UOI327688:UOI327694 UYE327688:UYE327694 VIA327688:VIA327694 VRW327688:VRW327694 WBS327688:WBS327694 WLO327688:WLO327694 WVK327688:WVK327694 B393224:B393230 IY393224:IY393230 SU393224:SU393230 ACQ393224:ACQ393230 AMM393224:AMM393230 AWI393224:AWI393230 BGE393224:BGE393230 BQA393224:BQA393230 BZW393224:BZW393230 CJS393224:CJS393230 CTO393224:CTO393230 DDK393224:DDK393230 DNG393224:DNG393230 DXC393224:DXC393230 EGY393224:EGY393230 EQU393224:EQU393230 FAQ393224:FAQ393230 FKM393224:FKM393230 FUI393224:FUI393230 GEE393224:GEE393230 GOA393224:GOA393230 GXW393224:GXW393230 HHS393224:HHS393230 HRO393224:HRO393230 IBK393224:IBK393230 ILG393224:ILG393230 IVC393224:IVC393230 JEY393224:JEY393230 JOU393224:JOU393230 JYQ393224:JYQ393230 KIM393224:KIM393230 KSI393224:KSI393230 LCE393224:LCE393230 LMA393224:LMA393230 LVW393224:LVW393230 MFS393224:MFS393230 MPO393224:MPO393230 MZK393224:MZK393230 NJG393224:NJG393230 NTC393224:NTC393230 OCY393224:OCY393230 OMU393224:OMU393230 OWQ393224:OWQ393230 PGM393224:PGM393230 PQI393224:PQI393230 QAE393224:QAE393230 QKA393224:QKA393230 QTW393224:QTW393230 RDS393224:RDS393230 RNO393224:RNO393230 RXK393224:RXK393230 SHG393224:SHG393230 SRC393224:SRC393230 TAY393224:TAY393230 TKU393224:TKU393230 TUQ393224:TUQ393230 UEM393224:UEM393230 UOI393224:UOI393230 UYE393224:UYE393230 VIA393224:VIA393230 VRW393224:VRW393230 WBS393224:WBS393230 WLO393224:WLO393230 WVK393224:WVK393230 B458760:B458766 IY458760:IY458766 SU458760:SU458766 ACQ458760:ACQ458766 AMM458760:AMM458766 AWI458760:AWI458766 BGE458760:BGE458766 BQA458760:BQA458766 BZW458760:BZW458766 CJS458760:CJS458766 CTO458760:CTO458766 DDK458760:DDK458766 DNG458760:DNG458766 DXC458760:DXC458766 EGY458760:EGY458766 EQU458760:EQU458766 FAQ458760:FAQ458766 FKM458760:FKM458766 FUI458760:FUI458766 GEE458760:GEE458766 GOA458760:GOA458766 GXW458760:GXW458766 HHS458760:HHS458766 HRO458760:HRO458766 IBK458760:IBK458766 ILG458760:ILG458766 IVC458760:IVC458766 JEY458760:JEY458766 JOU458760:JOU458766 JYQ458760:JYQ458766 KIM458760:KIM458766 KSI458760:KSI458766 LCE458760:LCE458766 LMA458760:LMA458766 LVW458760:LVW458766 MFS458760:MFS458766 MPO458760:MPO458766 MZK458760:MZK458766 NJG458760:NJG458766 NTC458760:NTC458766 OCY458760:OCY458766 OMU458760:OMU458766 OWQ458760:OWQ458766 PGM458760:PGM458766 PQI458760:PQI458766 QAE458760:QAE458766 QKA458760:QKA458766 QTW458760:QTW458766 RDS458760:RDS458766 RNO458760:RNO458766 RXK458760:RXK458766 SHG458760:SHG458766 SRC458760:SRC458766 TAY458760:TAY458766 TKU458760:TKU458766 TUQ458760:TUQ458766 UEM458760:UEM458766 UOI458760:UOI458766 UYE458760:UYE458766 VIA458760:VIA458766 VRW458760:VRW458766 WBS458760:WBS458766 WLO458760:WLO458766 WVK458760:WVK458766 B524296:B524302 IY524296:IY524302 SU524296:SU524302 ACQ524296:ACQ524302 AMM524296:AMM524302 AWI524296:AWI524302 BGE524296:BGE524302 BQA524296:BQA524302 BZW524296:BZW524302 CJS524296:CJS524302 CTO524296:CTO524302 DDK524296:DDK524302 DNG524296:DNG524302 DXC524296:DXC524302 EGY524296:EGY524302 EQU524296:EQU524302 FAQ524296:FAQ524302 FKM524296:FKM524302 FUI524296:FUI524302 GEE524296:GEE524302 GOA524296:GOA524302 GXW524296:GXW524302 HHS524296:HHS524302 HRO524296:HRO524302 IBK524296:IBK524302 ILG524296:ILG524302 IVC524296:IVC524302 JEY524296:JEY524302 JOU524296:JOU524302 JYQ524296:JYQ524302 KIM524296:KIM524302 KSI524296:KSI524302 LCE524296:LCE524302 LMA524296:LMA524302 LVW524296:LVW524302 MFS524296:MFS524302 MPO524296:MPO524302 MZK524296:MZK524302 NJG524296:NJG524302 NTC524296:NTC524302 OCY524296:OCY524302 OMU524296:OMU524302 OWQ524296:OWQ524302 PGM524296:PGM524302 PQI524296:PQI524302 QAE524296:QAE524302 QKA524296:QKA524302 QTW524296:QTW524302 RDS524296:RDS524302 RNO524296:RNO524302 RXK524296:RXK524302 SHG524296:SHG524302 SRC524296:SRC524302 TAY524296:TAY524302 TKU524296:TKU524302 TUQ524296:TUQ524302 UEM524296:UEM524302 UOI524296:UOI524302 UYE524296:UYE524302 VIA524296:VIA524302 VRW524296:VRW524302 WBS524296:WBS524302 WLO524296:WLO524302 WVK524296:WVK524302 B589832:B589838 IY589832:IY589838 SU589832:SU589838 ACQ589832:ACQ589838 AMM589832:AMM589838 AWI589832:AWI589838 BGE589832:BGE589838 BQA589832:BQA589838 BZW589832:BZW589838 CJS589832:CJS589838 CTO589832:CTO589838 DDK589832:DDK589838 DNG589832:DNG589838 DXC589832:DXC589838 EGY589832:EGY589838 EQU589832:EQU589838 FAQ589832:FAQ589838 FKM589832:FKM589838 FUI589832:FUI589838 GEE589832:GEE589838 GOA589832:GOA589838 GXW589832:GXW589838 HHS589832:HHS589838 HRO589832:HRO589838 IBK589832:IBK589838 ILG589832:ILG589838 IVC589832:IVC589838 JEY589832:JEY589838 JOU589832:JOU589838 JYQ589832:JYQ589838 KIM589832:KIM589838 KSI589832:KSI589838 LCE589832:LCE589838 LMA589832:LMA589838 LVW589832:LVW589838 MFS589832:MFS589838 MPO589832:MPO589838 MZK589832:MZK589838 NJG589832:NJG589838 NTC589832:NTC589838 OCY589832:OCY589838 OMU589832:OMU589838 OWQ589832:OWQ589838 PGM589832:PGM589838 PQI589832:PQI589838 QAE589832:QAE589838 QKA589832:QKA589838 QTW589832:QTW589838 RDS589832:RDS589838 RNO589832:RNO589838 RXK589832:RXK589838 SHG589832:SHG589838 SRC589832:SRC589838 TAY589832:TAY589838 TKU589832:TKU589838 TUQ589832:TUQ589838 UEM589832:UEM589838 UOI589832:UOI589838 UYE589832:UYE589838 VIA589832:VIA589838 VRW589832:VRW589838 WBS589832:WBS589838 WLO589832:WLO589838 WVK589832:WVK589838 B655368:B655374 IY655368:IY655374 SU655368:SU655374 ACQ655368:ACQ655374 AMM655368:AMM655374 AWI655368:AWI655374 BGE655368:BGE655374 BQA655368:BQA655374 BZW655368:BZW655374 CJS655368:CJS655374 CTO655368:CTO655374 DDK655368:DDK655374 DNG655368:DNG655374 DXC655368:DXC655374 EGY655368:EGY655374 EQU655368:EQU655374 FAQ655368:FAQ655374 FKM655368:FKM655374 FUI655368:FUI655374 GEE655368:GEE655374 GOA655368:GOA655374 GXW655368:GXW655374 HHS655368:HHS655374 HRO655368:HRO655374 IBK655368:IBK655374 ILG655368:ILG655374 IVC655368:IVC655374 JEY655368:JEY655374 JOU655368:JOU655374 JYQ655368:JYQ655374 KIM655368:KIM655374 KSI655368:KSI655374 LCE655368:LCE655374 LMA655368:LMA655374 LVW655368:LVW655374 MFS655368:MFS655374 MPO655368:MPO655374 MZK655368:MZK655374 NJG655368:NJG655374 NTC655368:NTC655374 OCY655368:OCY655374 OMU655368:OMU655374 OWQ655368:OWQ655374 PGM655368:PGM655374 PQI655368:PQI655374 QAE655368:QAE655374 QKA655368:QKA655374 QTW655368:QTW655374 RDS655368:RDS655374 RNO655368:RNO655374 RXK655368:RXK655374 SHG655368:SHG655374 SRC655368:SRC655374 TAY655368:TAY655374 TKU655368:TKU655374 TUQ655368:TUQ655374 UEM655368:UEM655374 UOI655368:UOI655374 UYE655368:UYE655374 VIA655368:VIA655374 VRW655368:VRW655374 WBS655368:WBS655374 WLO655368:WLO655374 WVK655368:WVK655374 B720904:B720910 IY720904:IY720910 SU720904:SU720910 ACQ720904:ACQ720910 AMM720904:AMM720910 AWI720904:AWI720910 BGE720904:BGE720910 BQA720904:BQA720910 BZW720904:BZW720910 CJS720904:CJS720910 CTO720904:CTO720910 DDK720904:DDK720910 DNG720904:DNG720910 DXC720904:DXC720910 EGY720904:EGY720910 EQU720904:EQU720910 FAQ720904:FAQ720910 FKM720904:FKM720910 FUI720904:FUI720910 GEE720904:GEE720910 GOA720904:GOA720910 GXW720904:GXW720910 HHS720904:HHS720910 HRO720904:HRO720910 IBK720904:IBK720910 ILG720904:ILG720910 IVC720904:IVC720910 JEY720904:JEY720910 JOU720904:JOU720910 JYQ720904:JYQ720910 KIM720904:KIM720910 KSI720904:KSI720910 LCE720904:LCE720910 LMA720904:LMA720910 LVW720904:LVW720910 MFS720904:MFS720910 MPO720904:MPO720910 MZK720904:MZK720910 NJG720904:NJG720910 NTC720904:NTC720910 OCY720904:OCY720910 OMU720904:OMU720910 OWQ720904:OWQ720910 PGM720904:PGM720910 PQI720904:PQI720910 QAE720904:QAE720910 QKA720904:QKA720910 QTW720904:QTW720910 RDS720904:RDS720910 RNO720904:RNO720910 RXK720904:RXK720910 SHG720904:SHG720910 SRC720904:SRC720910 TAY720904:TAY720910 TKU720904:TKU720910 TUQ720904:TUQ720910 UEM720904:UEM720910 UOI720904:UOI720910 UYE720904:UYE720910 VIA720904:VIA720910 VRW720904:VRW720910 WBS720904:WBS720910 WLO720904:WLO720910 WVK720904:WVK720910 B786440:B786446 IY786440:IY786446 SU786440:SU786446 ACQ786440:ACQ786446 AMM786440:AMM786446 AWI786440:AWI786446 BGE786440:BGE786446 BQA786440:BQA786446 BZW786440:BZW786446 CJS786440:CJS786446 CTO786440:CTO786446 DDK786440:DDK786446 DNG786440:DNG786446 DXC786440:DXC786446 EGY786440:EGY786446 EQU786440:EQU786446 FAQ786440:FAQ786446 FKM786440:FKM786446 FUI786440:FUI786446 GEE786440:GEE786446 GOA786440:GOA786446 GXW786440:GXW786446 HHS786440:HHS786446 HRO786440:HRO786446 IBK786440:IBK786446 ILG786440:ILG786446 IVC786440:IVC786446 JEY786440:JEY786446 JOU786440:JOU786446 JYQ786440:JYQ786446 KIM786440:KIM786446 KSI786440:KSI786446 LCE786440:LCE786446 LMA786440:LMA786446 LVW786440:LVW786446 MFS786440:MFS786446 MPO786440:MPO786446 MZK786440:MZK786446 NJG786440:NJG786446 NTC786440:NTC786446 OCY786440:OCY786446 OMU786440:OMU786446 OWQ786440:OWQ786446 PGM786440:PGM786446 PQI786440:PQI786446 QAE786440:QAE786446 QKA786440:QKA786446 QTW786440:QTW786446 RDS786440:RDS786446 RNO786440:RNO786446 RXK786440:RXK786446 SHG786440:SHG786446 SRC786440:SRC786446 TAY786440:TAY786446 TKU786440:TKU786446 TUQ786440:TUQ786446 UEM786440:UEM786446 UOI786440:UOI786446 UYE786440:UYE786446 VIA786440:VIA786446 VRW786440:VRW786446 WBS786440:WBS786446 WLO786440:WLO786446 WVK786440:WVK786446 B851976:B851982 IY851976:IY851982 SU851976:SU851982 ACQ851976:ACQ851982 AMM851976:AMM851982 AWI851976:AWI851982 BGE851976:BGE851982 BQA851976:BQA851982 BZW851976:BZW851982 CJS851976:CJS851982 CTO851976:CTO851982 DDK851976:DDK851982 DNG851976:DNG851982 DXC851976:DXC851982 EGY851976:EGY851982 EQU851976:EQU851982 FAQ851976:FAQ851982 FKM851976:FKM851982 FUI851976:FUI851982 GEE851976:GEE851982 GOA851976:GOA851982 GXW851976:GXW851982 HHS851976:HHS851982 HRO851976:HRO851982 IBK851976:IBK851982 ILG851976:ILG851982 IVC851976:IVC851982 JEY851976:JEY851982 JOU851976:JOU851982 JYQ851976:JYQ851982 KIM851976:KIM851982 KSI851976:KSI851982 LCE851976:LCE851982 LMA851976:LMA851982 LVW851976:LVW851982 MFS851976:MFS851982 MPO851976:MPO851982 MZK851976:MZK851982 NJG851976:NJG851982 NTC851976:NTC851982 OCY851976:OCY851982 OMU851976:OMU851982 OWQ851976:OWQ851982 PGM851976:PGM851982 PQI851976:PQI851982 QAE851976:QAE851982 QKA851976:QKA851982 QTW851976:QTW851982 RDS851976:RDS851982 RNO851976:RNO851982 RXK851976:RXK851982 SHG851976:SHG851982 SRC851976:SRC851982 TAY851976:TAY851982 TKU851976:TKU851982 TUQ851976:TUQ851982 UEM851976:UEM851982 UOI851976:UOI851982 UYE851976:UYE851982 VIA851976:VIA851982 VRW851976:VRW851982 WBS851976:WBS851982 WLO851976:WLO851982 WVK851976:WVK851982 B917512:B917518 IY917512:IY917518 SU917512:SU917518 ACQ917512:ACQ917518 AMM917512:AMM917518 AWI917512:AWI917518 BGE917512:BGE917518 BQA917512:BQA917518 BZW917512:BZW917518 CJS917512:CJS917518 CTO917512:CTO917518 DDK917512:DDK917518 DNG917512:DNG917518 DXC917512:DXC917518 EGY917512:EGY917518 EQU917512:EQU917518 FAQ917512:FAQ917518 FKM917512:FKM917518 FUI917512:FUI917518 GEE917512:GEE917518 GOA917512:GOA917518 GXW917512:GXW917518 HHS917512:HHS917518 HRO917512:HRO917518 IBK917512:IBK917518 ILG917512:ILG917518 IVC917512:IVC917518 JEY917512:JEY917518 JOU917512:JOU917518 JYQ917512:JYQ917518 KIM917512:KIM917518 KSI917512:KSI917518 LCE917512:LCE917518 LMA917512:LMA917518 LVW917512:LVW917518 MFS917512:MFS917518 MPO917512:MPO917518 MZK917512:MZK917518 NJG917512:NJG917518 NTC917512:NTC917518 OCY917512:OCY917518 OMU917512:OMU917518 OWQ917512:OWQ917518 PGM917512:PGM917518 PQI917512:PQI917518 QAE917512:QAE917518 QKA917512:QKA917518 QTW917512:QTW917518 RDS917512:RDS917518 RNO917512:RNO917518 RXK917512:RXK917518 SHG917512:SHG917518 SRC917512:SRC917518 TAY917512:TAY917518 TKU917512:TKU917518 TUQ917512:TUQ917518 UEM917512:UEM917518 UOI917512:UOI917518 UYE917512:UYE917518 VIA917512:VIA917518 VRW917512:VRW917518 WBS917512:WBS917518 WLO917512:WLO917518 WVK917512:WVK917518 B983048:B983054 IY983048:IY983054 SU983048:SU983054 ACQ983048:ACQ983054 AMM983048:AMM983054 AWI983048:AWI983054 BGE983048:BGE983054 BQA983048:BQA983054 BZW983048:BZW983054 CJS983048:CJS983054 CTO983048:CTO983054 DDK983048:DDK983054 DNG983048:DNG983054 DXC983048:DXC983054 EGY983048:EGY983054 EQU983048:EQU983054 FAQ983048:FAQ983054 FKM983048:FKM983054 FUI983048:FUI983054 GEE983048:GEE983054 GOA983048:GOA983054 GXW983048:GXW983054 HHS983048:HHS983054 HRO983048:HRO983054 IBK983048:IBK983054 ILG983048:ILG983054 IVC983048:IVC983054 JEY983048:JEY983054 JOU983048:JOU983054 JYQ983048:JYQ983054 KIM983048:KIM983054 KSI983048:KSI983054 LCE983048:LCE983054 LMA983048:LMA983054 LVW983048:LVW983054 MFS983048:MFS983054 MPO983048:MPO983054 MZK983048:MZK983054 NJG983048:NJG983054 NTC983048:NTC983054 OCY983048:OCY983054 OMU983048:OMU983054 OWQ983048:OWQ983054 PGM983048:PGM983054 PQI983048:PQI983054 QAE983048:QAE983054 QKA983048:QKA983054 QTW983048:QTW983054 RDS983048:RDS983054 RNO983048:RNO983054 RXK983048:RXK983054 SHG983048:SHG983054 SRC983048:SRC983054 TAY983048:TAY983054 TKU983048:TKU983054 TUQ983048:TUQ983054 UEM983048:UEM983054 UOI983048:UOI983054 UYE983048:UYE983054 VIA983048:VIA983054 VRW983048:VRW983054 WBS983048:WBS983054 WLO983048:WLO983054 WVK983048:WVK983054 IY8:IY13 SU8:SU13 ACQ8:ACQ13 AMM8:AMM13 AWI8:AWI13 BGE8:BGE13 BQA8:BQA13 BZW8:BZW13 CJS8:CJS13 CTO8:CTO13 DDK8:DDK13 DNG8:DNG13 DXC8:DXC13 EGY8:EGY13 EQU8:EQU13 FAQ8:FAQ13 FKM8:FKM13 FUI8:FUI13 GEE8:GEE13 GOA8:GOA13 GXW8:GXW13 HHS8:HHS13 HRO8:HRO13 IBK8:IBK13 ILG8:ILG13 IVC8:IVC13 JEY8:JEY13 JOU8:JOU13 JYQ8:JYQ13 KIM8:KIM13 KSI8:KSI13 LCE8:LCE13 LMA8:LMA13 LVW8:LVW13 MFS8:MFS13 MPO8:MPO13 MZK8:MZK13 NJG8:NJG13 NTC8:NTC13 OCY8:OCY13 OMU8:OMU13 OWQ8:OWQ13 PGM8:PGM13 PQI8:PQI13 QAE8:QAE13 QKA8:QKA13 QTW8:QTW13 RDS8:RDS13 RNO8:RNO13 RXK8:RXK13 SHG8:SHG13 SRC8:SRC13 TAY8:TAY13 TKU8:TKU13 TUQ8:TUQ13 UEM8:UEM13 UOI8:UOI13 UYE8:UYE13 VIA8:VIA13 VRW8:VRW13 WBS8:WBS13 WLO8:WLO13 WVK8:WVK13 B8:B13" xr:uid="{00000000-0002-0000-0100-000000000000}">
      <formula1>-9.99999999999999E+28</formula1>
      <formula2>9.99999999999999E+28</formula2>
    </dataValidation>
  </dataValidations>
  <pageMargins left="0.70866141732283472" right="0.70866141732283472" top="0.74803149606299213" bottom="0.74803149606299213" header="0.31496062992125984" footer="0.31496062992125984"/>
  <pageSetup paperSize="9" scale="64" orientation="landscape" horizontalDpi="4294967295" verticalDpi="4294967295" r:id="rId1"/>
  <headerFooter scaleWithDoc="0">
    <oddFooter>&amp;R&amp;A</oddFooter>
  </headerFooter>
  <drawing r:id="rId2"/>
  <legacyDrawing r:id="rId3"/>
  <oleObjects>
    <mc:AlternateContent xmlns:mc="http://schemas.openxmlformats.org/markup-compatibility/2006">
      <mc:Choice Requires="x14">
        <oleObject progId="Equation.3" shapeId="16385" r:id="rId4">
          <objectPr defaultSize="0" autoPict="0" r:id="rId5">
            <anchor moveWithCells="1">
              <from>
                <xdr:col>0</xdr:col>
                <xdr:colOff>1266825</xdr:colOff>
                <xdr:row>0</xdr:row>
                <xdr:rowOff>0</xdr:rowOff>
              </from>
              <to>
                <xdr:col>0</xdr:col>
                <xdr:colOff>1266825</xdr:colOff>
                <xdr:row>2</xdr:row>
                <xdr:rowOff>133350</xdr:rowOff>
              </to>
            </anchor>
          </objectPr>
        </oleObject>
      </mc:Choice>
      <mc:Fallback>
        <oleObject progId="Equation.3" shapeId="16385" r:id="rId4"/>
      </mc:Fallback>
    </mc:AlternateContent>
    <mc:AlternateContent xmlns:mc="http://schemas.openxmlformats.org/markup-compatibility/2006">
      <mc:Choice Requires="x14">
        <oleObject progId="Equation.3" shapeId="16386" r:id="rId6">
          <objectPr defaultSize="0" autoPict="0" r:id="rId5">
            <anchor moveWithCells="1">
              <from>
                <xdr:col>0</xdr:col>
                <xdr:colOff>1266825</xdr:colOff>
                <xdr:row>0</xdr:row>
                <xdr:rowOff>0</xdr:rowOff>
              </from>
              <to>
                <xdr:col>0</xdr:col>
                <xdr:colOff>1266825</xdr:colOff>
                <xdr:row>2</xdr:row>
                <xdr:rowOff>133350</xdr:rowOff>
              </to>
            </anchor>
          </objectPr>
        </oleObject>
      </mc:Choice>
      <mc:Fallback>
        <oleObject progId="Equation.3" shapeId="16386" r:id="rId6"/>
      </mc:Fallback>
    </mc:AlternateContent>
    <mc:AlternateContent xmlns:mc="http://schemas.openxmlformats.org/markup-compatibility/2006">
      <mc:Choice Requires="x14">
        <oleObject progId="Equation.3" shapeId="16387" r:id="rId7">
          <objectPr defaultSize="0" autoPict="0" r:id="rId5">
            <anchor moveWithCells="1">
              <from>
                <xdr:col>0</xdr:col>
                <xdr:colOff>1266825</xdr:colOff>
                <xdr:row>0</xdr:row>
                <xdr:rowOff>0</xdr:rowOff>
              </from>
              <to>
                <xdr:col>0</xdr:col>
                <xdr:colOff>1266825</xdr:colOff>
                <xdr:row>2</xdr:row>
                <xdr:rowOff>133350</xdr:rowOff>
              </to>
            </anchor>
          </objectPr>
        </oleObject>
      </mc:Choice>
      <mc:Fallback>
        <oleObject progId="Equation.3" shapeId="16387" r:id="rId7"/>
      </mc:Fallback>
    </mc:AlternateContent>
    <mc:AlternateContent xmlns:mc="http://schemas.openxmlformats.org/markup-compatibility/2006">
      <mc:Choice Requires="x14">
        <oleObject progId="Equation.3" shapeId="16388" r:id="rId8">
          <objectPr defaultSize="0" autoPict="0" r:id="rId5">
            <anchor moveWithCells="1">
              <from>
                <xdr:col>0</xdr:col>
                <xdr:colOff>1266825</xdr:colOff>
                <xdr:row>0</xdr:row>
                <xdr:rowOff>0</xdr:rowOff>
              </from>
              <to>
                <xdr:col>0</xdr:col>
                <xdr:colOff>1266825</xdr:colOff>
                <xdr:row>2</xdr:row>
                <xdr:rowOff>133350</xdr:rowOff>
              </to>
            </anchor>
          </objectPr>
        </oleObject>
      </mc:Choice>
      <mc:Fallback>
        <oleObject progId="Equation.3" shapeId="16388" r:id="rId8"/>
      </mc:Fallback>
    </mc:AlternateContent>
    <mc:AlternateContent xmlns:mc="http://schemas.openxmlformats.org/markup-compatibility/2006">
      <mc:Choice Requires="x14">
        <oleObject progId="Equation.3" shapeId="16389" r:id="rId9">
          <objectPr defaultSize="0" autoPict="0" r:id="rId5">
            <anchor moveWithCells="1">
              <from>
                <xdr:col>0</xdr:col>
                <xdr:colOff>1266825</xdr:colOff>
                <xdr:row>0</xdr:row>
                <xdr:rowOff>0</xdr:rowOff>
              </from>
              <to>
                <xdr:col>0</xdr:col>
                <xdr:colOff>1266825</xdr:colOff>
                <xdr:row>2</xdr:row>
                <xdr:rowOff>123825</xdr:rowOff>
              </to>
            </anchor>
          </objectPr>
        </oleObject>
      </mc:Choice>
      <mc:Fallback>
        <oleObject progId="Equation.3" shapeId="16389" r:id="rId9"/>
      </mc:Fallback>
    </mc:AlternateContent>
    <mc:AlternateContent xmlns:mc="http://schemas.openxmlformats.org/markup-compatibility/2006">
      <mc:Choice Requires="x14">
        <oleObject progId="Equation.3" shapeId="16390" r:id="rId10">
          <objectPr defaultSize="0" autoPict="0" r:id="rId5">
            <anchor moveWithCells="1">
              <from>
                <xdr:col>0</xdr:col>
                <xdr:colOff>1266825</xdr:colOff>
                <xdr:row>0</xdr:row>
                <xdr:rowOff>0</xdr:rowOff>
              </from>
              <to>
                <xdr:col>0</xdr:col>
                <xdr:colOff>1266825</xdr:colOff>
                <xdr:row>2</xdr:row>
                <xdr:rowOff>123825</xdr:rowOff>
              </to>
            </anchor>
          </objectPr>
        </oleObject>
      </mc:Choice>
      <mc:Fallback>
        <oleObject progId="Equation.3" shapeId="16390" r:id="rId10"/>
      </mc:Fallback>
    </mc:AlternateContent>
    <mc:AlternateContent xmlns:mc="http://schemas.openxmlformats.org/markup-compatibility/2006">
      <mc:Choice Requires="x14">
        <oleObject progId="Equation.3" shapeId="16391" r:id="rId11">
          <objectPr defaultSize="0" autoPict="0" r:id="rId5">
            <anchor moveWithCells="1">
              <from>
                <xdr:col>0</xdr:col>
                <xdr:colOff>1266825</xdr:colOff>
                <xdr:row>0</xdr:row>
                <xdr:rowOff>0</xdr:rowOff>
              </from>
              <to>
                <xdr:col>0</xdr:col>
                <xdr:colOff>1266825</xdr:colOff>
                <xdr:row>2</xdr:row>
                <xdr:rowOff>123825</xdr:rowOff>
              </to>
            </anchor>
          </objectPr>
        </oleObject>
      </mc:Choice>
      <mc:Fallback>
        <oleObject progId="Equation.3" shapeId="16391" r:id="rId11"/>
      </mc:Fallback>
    </mc:AlternateContent>
    <mc:AlternateContent xmlns:mc="http://schemas.openxmlformats.org/markup-compatibility/2006">
      <mc:Choice Requires="x14">
        <oleObject progId="Equation.3" shapeId="16392" r:id="rId12">
          <objectPr defaultSize="0" autoPict="0" r:id="rId5">
            <anchor moveWithCells="1">
              <from>
                <xdr:col>0</xdr:col>
                <xdr:colOff>1266825</xdr:colOff>
                <xdr:row>0</xdr:row>
                <xdr:rowOff>0</xdr:rowOff>
              </from>
              <to>
                <xdr:col>0</xdr:col>
                <xdr:colOff>1266825</xdr:colOff>
                <xdr:row>2</xdr:row>
                <xdr:rowOff>123825</xdr:rowOff>
              </to>
            </anchor>
          </objectPr>
        </oleObject>
      </mc:Choice>
      <mc:Fallback>
        <oleObject progId="Equation.3" shapeId="16392" r:id="rId12"/>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8F24-2C0A-4A1D-A8F3-4B0041D5E5C3}">
  <sheetPr>
    <tabColor theme="4" tint="0.59999389629810485"/>
    <pageSetUpPr fitToPage="1"/>
  </sheetPr>
  <dimension ref="A1:F15"/>
  <sheetViews>
    <sheetView zoomScaleNormal="100" workbookViewId="0">
      <selection activeCell="F13" sqref="F13"/>
    </sheetView>
  </sheetViews>
  <sheetFormatPr defaultColWidth="9" defaultRowHeight="14.25"/>
  <cols>
    <col min="1" max="1" width="31.75" style="290" customWidth="1"/>
    <col min="2" max="2" width="68.375" style="290" customWidth="1"/>
    <col min="3" max="3" width="12.25" style="290" customWidth="1"/>
    <col min="4" max="4" width="12.125" style="290" customWidth="1"/>
    <col min="5" max="5" width="10.5" style="290" customWidth="1"/>
    <col min="6" max="6" width="16.125" style="290" customWidth="1"/>
    <col min="7" max="16384" width="9" style="290"/>
  </cols>
  <sheetData>
    <row r="1" spans="1:6">
      <c r="A1" s="290" t="s">
        <v>295</v>
      </c>
      <c r="B1" s="291"/>
      <c r="C1" s="292"/>
      <c r="D1" s="292"/>
      <c r="E1" s="292"/>
      <c r="F1" s="292"/>
    </row>
    <row r="2" spans="1:6" ht="15" thickBot="1">
      <c r="A2" s="291" t="s">
        <v>258</v>
      </c>
      <c r="B2" s="291"/>
      <c r="C2" s="292"/>
      <c r="D2" s="292"/>
      <c r="E2" s="292"/>
      <c r="F2" s="293" t="s">
        <v>259</v>
      </c>
    </row>
    <row r="3" spans="1:6" ht="42.75">
      <c r="A3" s="294" t="s">
        <v>260</v>
      </c>
      <c r="B3" s="295" t="s">
        <v>261</v>
      </c>
      <c r="C3" s="296" t="s">
        <v>262</v>
      </c>
      <c r="D3" s="297" t="s">
        <v>263</v>
      </c>
      <c r="E3" s="298" t="s">
        <v>264</v>
      </c>
      <c r="F3" s="299" t="s">
        <v>265</v>
      </c>
    </row>
    <row r="4" spans="1:6" ht="15.75">
      <c r="A4" s="300" t="s">
        <v>266</v>
      </c>
      <c r="B4" s="301" t="s">
        <v>267</v>
      </c>
      <c r="C4" s="322">
        <v>0</v>
      </c>
      <c r="D4" s="302"/>
      <c r="E4" s="303">
        <v>7.4999999999999997E-2</v>
      </c>
      <c r="F4" s="321">
        <f>ROUND(C4*E4,0)</f>
        <v>0</v>
      </c>
    </row>
    <row r="5" spans="1:6" ht="15.75">
      <c r="A5" s="300" t="s">
        <v>268</v>
      </c>
      <c r="B5" s="301" t="s">
        <v>269</v>
      </c>
      <c r="C5" s="322">
        <v>0</v>
      </c>
      <c r="D5" s="302"/>
      <c r="E5" s="303">
        <v>0.01</v>
      </c>
      <c r="F5" s="321">
        <f>ROUND(C5*E5,0)</f>
        <v>0</v>
      </c>
    </row>
    <row r="6" spans="1:6" ht="15.75">
      <c r="A6" s="300" t="s">
        <v>270</v>
      </c>
      <c r="B6" s="301" t="s">
        <v>271</v>
      </c>
      <c r="C6" s="322">
        <v>0</v>
      </c>
      <c r="D6" s="302"/>
      <c r="E6" s="303">
        <v>3.7499999999999999E-2</v>
      </c>
      <c r="F6" s="321">
        <f>ROUND(C6*E6,0)</f>
        <v>0</v>
      </c>
    </row>
    <row r="7" spans="1:6" ht="15.75">
      <c r="A7" s="300" t="s">
        <v>272</v>
      </c>
      <c r="B7" s="301"/>
      <c r="C7" s="323">
        <f>SUM(C8:C10)</f>
        <v>0</v>
      </c>
      <c r="D7" s="302"/>
      <c r="E7" s="303"/>
      <c r="F7" s="321">
        <f>SUM(F8:F10)</f>
        <v>0</v>
      </c>
    </row>
    <row r="8" spans="1:6" ht="15.75">
      <c r="A8" s="304" t="s">
        <v>273</v>
      </c>
      <c r="B8" s="301" t="s">
        <v>274</v>
      </c>
      <c r="C8" s="322">
        <v>0</v>
      </c>
      <c r="D8" s="302"/>
      <c r="E8" s="303">
        <v>0.52500000000000002</v>
      </c>
      <c r="F8" s="321">
        <f>ROUND(C8*E8,0)</f>
        <v>0</v>
      </c>
    </row>
    <row r="9" spans="1:6" ht="15.75">
      <c r="A9" s="304" t="s">
        <v>275</v>
      </c>
      <c r="B9" s="301" t="s">
        <v>276</v>
      </c>
      <c r="C9" s="322">
        <v>0</v>
      </c>
      <c r="D9" s="302"/>
      <c r="E9" s="303">
        <v>0.375</v>
      </c>
      <c r="F9" s="321">
        <f>ROUND(C9*E9,0)</f>
        <v>0</v>
      </c>
    </row>
    <row r="10" spans="1:6" ht="15.75">
      <c r="A10" s="304" t="s">
        <v>277</v>
      </c>
      <c r="B10" s="301" t="s">
        <v>278</v>
      </c>
      <c r="C10" s="322">
        <v>0</v>
      </c>
      <c r="D10" s="302"/>
      <c r="E10" s="327">
        <v>0.45</v>
      </c>
      <c r="F10" s="330">
        <f>ROUND(C10*E10,0)</f>
        <v>0</v>
      </c>
    </row>
    <row r="11" spans="1:6" ht="15.75">
      <c r="A11" s="305" t="s">
        <v>279</v>
      </c>
      <c r="B11" s="306" t="s">
        <v>280</v>
      </c>
      <c r="C11" s="322">
        <v>0</v>
      </c>
      <c r="D11" s="307"/>
      <c r="E11" s="327">
        <v>3.7499999999999999E-2</v>
      </c>
      <c r="F11" s="330">
        <f>ROUND(C11*E11,0)</f>
        <v>0</v>
      </c>
    </row>
    <row r="12" spans="1:6" ht="58.9" customHeight="1">
      <c r="A12" s="305" t="s">
        <v>281</v>
      </c>
      <c r="B12" s="306" t="s">
        <v>282</v>
      </c>
      <c r="C12" s="326">
        <v>0</v>
      </c>
      <c r="D12" s="307"/>
      <c r="E12" s="328"/>
      <c r="F12" s="332">
        <v>0</v>
      </c>
    </row>
    <row r="13" spans="1:6">
      <c r="A13" s="333" t="s">
        <v>283</v>
      </c>
      <c r="B13" s="334" t="s">
        <v>284</v>
      </c>
      <c r="C13" s="324">
        <f>'表2_RBC表30-5-3'!B13</f>
        <v>0</v>
      </c>
      <c r="D13" s="307"/>
      <c r="E13" s="328"/>
      <c r="F13" s="330">
        <f>'表2_RBC表30-5-3'!D13</f>
        <v>0</v>
      </c>
    </row>
    <row r="14" spans="1:6" ht="15" thickBot="1">
      <c r="A14" s="308" t="s">
        <v>285</v>
      </c>
      <c r="B14" s="309"/>
      <c r="C14" s="325">
        <f>SUM(C4:C6,C8:C13)</f>
        <v>0</v>
      </c>
      <c r="D14" s="310"/>
      <c r="E14" s="329"/>
      <c r="F14" s="331">
        <f>SUM(F4:F6,F8:F13)</f>
        <v>0</v>
      </c>
    </row>
    <row r="15" spans="1:6">
      <c r="A15" s="290" t="s">
        <v>286</v>
      </c>
    </row>
  </sheetData>
  <phoneticPr fontId="2" type="noConversion"/>
  <printOptions horizontalCentered="1"/>
  <pageMargins left="0.39370078740157483" right="0.19685039370078741" top="0.39370078740157483" bottom="0.39370078740157483" header="0" footer="0.19685039370078741"/>
  <pageSetup paperSize="9" scale="93" fitToHeight="2" orientation="landscape" cellComments="asDisplayed" r:id="rId1"/>
  <headerFooter alignWithMargins="0">
    <oddFooter>&amp;C&amp;P/&amp;N&amp;R&amp;A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E35"/>
  <sheetViews>
    <sheetView zoomScaleNormal="100" zoomScaleSheetLayoutView="110" workbookViewId="0">
      <pane xSplit="1" ySplit="3" topLeftCell="D22" activePane="bottomRight" state="frozen"/>
      <selection activeCell="K26" sqref="K26"/>
      <selection pane="topRight" activeCell="K26" sqref="K26"/>
      <selection pane="bottomLeft" activeCell="K26" sqref="K26"/>
      <selection pane="bottomRight" activeCell="K26" sqref="K26"/>
    </sheetView>
  </sheetViews>
  <sheetFormatPr defaultColWidth="15.625" defaultRowHeight="15.75"/>
  <cols>
    <col min="1" max="1" width="67.875" style="45" customWidth="1"/>
    <col min="2" max="2" width="83.625" style="45" customWidth="1"/>
    <col min="3" max="3" width="24.625" style="45" customWidth="1"/>
    <col min="4" max="4" width="15.625" style="45" customWidth="1"/>
    <col min="5" max="5" width="20.625" style="45" customWidth="1"/>
    <col min="6" max="16384" width="15.625" style="45"/>
  </cols>
  <sheetData>
    <row r="1" spans="1:5" ht="16.5">
      <c r="A1" s="23" t="s">
        <v>26</v>
      </c>
      <c r="B1" s="42"/>
      <c r="C1" s="43"/>
      <c r="D1" s="44"/>
      <c r="E1" s="43"/>
    </row>
    <row r="2" spans="1:5" ht="17.25" thickBot="1">
      <c r="A2" s="46" t="s">
        <v>50</v>
      </c>
      <c r="B2" s="47"/>
      <c r="C2" s="48"/>
      <c r="D2" s="49"/>
      <c r="E2" s="50" t="s">
        <v>33</v>
      </c>
    </row>
    <row r="3" spans="1:5" ht="16.5">
      <c r="A3" s="51" t="s">
        <v>51</v>
      </c>
      <c r="B3" s="52" t="s">
        <v>52</v>
      </c>
      <c r="C3" s="91" t="s">
        <v>53</v>
      </c>
      <c r="D3" s="53" t="s">
        <v>54</v>
      </c>
      <c r="E3" s="54" t="s">
        <v>55</v>
      </c>
    </row>
    <row r="4" spans="1:5" ht="16.5">
      <c r="A4" s="55" t="s">
        <v>56</v>
      </c>
      <c r="B4" s="56" t="s">
        <v>57</v>
      </c>
      <c r="C4" s="97">
        <v>0</v>
      </c>
      <c r="D4" s="57">
        <v>1</v>
      </c>
      <c r="E4" s="92">
        <f>ROUND(C4*D4,0)</f>
        <v>0</v>
      </c>
    </row>
    <row r="5" spans="1:5" ht="16.5">
      <c r="A5" s="58" t="s">
        <v>58</v>
      </c>
      <c r="B5" s="59"/>
      <c r="C5" s="60"/>
      <c r="D5" s="61"/>
      <c r="E5" s="62"/>
    </row>
    <row r="6" spans="1:5" ht="33">
      <c r="A6" s="63" t="s">
        <v>59</v>
      </c>
      <c r="B6" s="335" t="s">
        <v>290</v>
      </c>
      <c r="C6" s="98">
        <v>0</v>
      </c>
      <c r="D6" s="61">
        <v>1</v>
      </c>
      <c r="E6" s="92">
        <f t="shared" ref="E6:E15" si="0">ROUND(C6*D6,0)</f>
        <v>0</v>
      </c>
    </row>
    <row r="7" spans="1:5" ht="16.5">
      <c r="A7" s="64" t="s">
        <v>60</v>
      </c>
      <c r="B7" s="65" t="s">
        <v>61</v>
      </c>
      <c r="C7" s="98">
        <v>0</v>
      </c>
      <c r="D7" s="61">
        <v>1</v>
      </c>
      <c r="E7" s="92">
        <f t="shared" si="0"/>
        <v>0</v>
      </c>
    </row>
    <row r="8" spans="1:5" ht="33">
      <c r="A8" s="64" t="s">
        <v>62</v>
      </c>
      <c r="B8" s="65" t="s">
        <v>63</v>
      </c>
      <c r="C8" s="98">
        <v>0</v>
      </c>
      <c r="D8" s="61">
        <v>1</v>
      </c>
      <c r="E8" s="92">
        <f t="shared" si="0"/>
        <v>0</v>
      </c>
    </row>
    <row r="9" spans="1:5" ht="33">
      <c r="A9" s="58" t="s">
        <v>64</v>
      </c>
      <c r="B9" s="65" t="s">
        <v>65</v>
      </c>
      <c r="C9" s="98">
        <v>0</v>
      </c>
      <c r="D9" s="61">
        <v>1</v>
      </c>
      <c r="E9" s="92">
        <f t="shared" si="0"/>
        <v>0</v>
      </c>
    </row>
    <row r="10" spans="1:5" s="66" customFormat="1" ht="33">
      <c r="A10" s="64" t="s">
        <v>66</v>
      </c>
      <c r="B10" s="65" t="s">
        <v>67</v>
      </c>
      <c r="C10" s="98">
        <v>0</v>
      </c>
      <c r="D10" s="61">
        <v>1</v>
      </c>
      <c r="E10" s="92">
        <f t="shared" si="0"/>
        <v>0</v>
      </c>
    </row>
    <row r="11" spans="1:5" s="66" customFormat="1" ht="33">
      <c r="A11" s="58" t="s">
        <v>68</v>
      </c>
      <c r="B11" s="65" t="s">
        <v>69</v>
      </c>
      <c r="C11" s="98">
        <v>0</v>
      </c>
      <c r="D11" s="61">
        <v>1</v>
      </c>
      <c r="E11" s="92">
        <f t="shared" si="0"/>
        <v>0</v>
      </c>
    </row>
    <row r="12" spans="1:5" s="66" customFormat="1" ht="16.5">
      <c r="A12" s="64" t="s">
        <v>70</v>
      </c>
      <c r="B12" s="175" t="s">
        <v>71</v>
      </c>
      <c r="C12" s="98">
        <v>0</v>
      </c>
      <c r="D12" s="61">
        <v>1</v>
      </c>
      <c r="E12" s="92">
        <f t="shared" si="0"/>
        <v>0</v>
      </c>
    </row>
    <row r="13" spans="1:5" s="66" customFormat="1" ht="16.5">
      <c r="A13" s="64" t="s">
        <v>72</v>
      </c>
      <c r="B13" s="65" t="s">
        <v>73</v>
      </c>
      <c r="C13" s="98">
        <v>0</v>
      </c>
      <c r="D13" s="61">
        <v>1</v>
      </c>
      <c r="E13" s="92">
        <f t="shared" si="0"/>
        <v>0</v>
      </c>
    </row>
    <row r="14" spans="1:5" s="66" customFormat="1" ht="16.5">
      <c r="A14" s="67" t="s">
        <v>147</v>
      </c>
      <c r="B14" s="65" t="s">
        <v>74</v>
      </c>
      <c r="C14" s="82">
        <f>'表3-1 表30-8-8'!G13</f>
        <v>0</v>
      </c>
      <c r="D14" s="61">
        <v>1</v>
      </c>
      <c r="E14" s="92">
        <f t="shared" si="0"/>
        <v>0</v>
      </c>
    </row>
    <row r="15" spans="1:5" ht="16.5">
      <c r="A15" s="58" t="s">
        <v>75</v>
      </c>
      <c r="B15" s="68"/>
      <c r="C15" s="98">
        <v>0</v>
      </c>
      <c r="D15" s="61">
        <v>1</v>
      </c>
      <c r="E15" s="92">
        <f t="shared" si="0"/>
        <v>0</v>
      </c>
    </row>
    <row r="16" spans="1:5" ht="16.5">
      <c r="A16" s="64" t="s">
        <v>76</v>
      </c>
      <c r="B16" s="65"/>
      <c r="C16" s="60"/>
      <c r="D16" s="61"/>
      <c r="E16" s="62"/>
    </row>
    <row r="17" spans="1:5" ht="16.5">
      <c r="A17" s="64" t="s">
        <v>77</v>
      </c>
      <c r="B17" s="65" t="s">
        <v>78</v>
      </c>
      <c r="C17" s="98">
        <v>0</v>
      </c>
      <c r="D17" s="61">
        <v>1</v>
      </c>
      <c r="E17" s="92">
        <f t="shared" ref="E17:E24" si="1">ROUND(C17*D17,0)</f>
        <v>0</v>
      </c>
    </row>
    <row r="18" spans="1:5" ht="33">
      <c r="A18" s="64" t="s">
        <v>79</v>
      </c>
      <c r="B18" s="65" t="s">
        <v>80</v>
      </c>
      <c r="C18" s="98">
        <v>0</v>
      </c>
      <c r="D18" s="61">
        <v>0.2</v>
      </c>
      <c r="E18" s="92">
        <f t="shared" si="1"/>
        <v>0</v>
      </c>
    </row>
    <row r="19" spans="1:5" ht="33">
      <c r="A19" s="64" t="s">
        <v>81</v>
      </c>
      <c r="B19" s="69" t="s">
        <v>82</v>
      </c>
      <c r="C19" s="98">
        <v>0</v>
      </c>
      <c r="D19" s="61">
        <v>0.2</v>
      </c>
      <c r="E19" s="92">
        <f t="shared" si="1"/>
        <v>0</v>
      </c>
    </row>
    <row r="20" spans="1:5" ht="33">
      <c r="A20" s="64" t="s">
        <v>83</v>
      </c>
      <c r="B20" s="69" t="s">
        <v>84</v>
      </c>
      <c r="C20" s="98">
        <v>0</v>
      </c>
      <c r="D20" s="61">
        <v>1</v>
      </c>
      <c r="E20" s="92">
        <f t="shared" si="1"/>
        <v>0</v>
      </c>
    </row>
    <row r="21" spans="1:5" ht="33">
      <c r="A21" s="64" t="s">
        <v>85</v>
      </c>
      <c r="B21" s="69" t="s">
        <v>86</v>
      </c>
      <c r="C21" s="98">
        <v>0</v>
      </c>
      <c r="D21" s="61">
        <v>1</v>
      </c>
      <c r="E21" s="92">
        <f t="shared" si="1"/>
        <v>0</v>
      </c>
    </row>
    <row r="22" spans="1:5" ht="16.5">
      <c r="A22" s="64" t="s">
        <v>148</v>
      </c>
      <c r="B22" s="336" t="s">
        <v>291</v>
      </c>
      <c r="C22" s="99">
        <v>0</v>
      </c>
      <c r="D22" s="61">
        <v>1</v>
      </c>
      <c r="E22" s="92">
        <f t="shared" si="1"/>
        <v>0</v>
      </c>
    </row>
    <row r="23" spans="1:5" ht="16.5">
      <c r="A23" s="64" t="s">
        <v>87</v>
      </c>
      <c r="B23" s="65" t="s">
        <v>88</v>
      </c>
      <c r="C23" s="99">
        <v>0</v>
      </c>
      <c r="D23" s="70">
        <v>1</v>
      </c>
      <c r="E23" s="92">
        <f t="shared" si="1"/>
        <v>0</v>
      </c>
    </row>
    <row r="24" spans="1:5" ht="16.5">
      <c r="A24" s="64" t="s">
        <v>149</v>
      </c>
      <c r="B24" s="65"/>
      <c r="C24" s="99">
        <v>0</v>
      </c>
      <c r="D24" s="70">
        <v>1</v>
      </c>
      <c r="E24" s="92">
        <f t="shared" si="1"/>
        <v>0</v>
      </c>
    </row>
    <row r="25" spans="1:5" ht="16.5">
      <c r="A25" s="64" t="s">
        <v>89</v>
      </c>
      <c r="B25" s="65" t="s">
        <v>90</v>
      </c>
      <c r="C25" s="99">
        <v>0</v>
      </c>
      <c r="D25" s="70">
        <v>0.2</v>
      </c>
      <c r="E25" s="92">
        <f>ROUND(C25*D25,0)</f>
        <v>0</v>
      </c>
    </row>
    <row r="26" spans="1:5" ht="33">
      <c r="A26" s="64" t="s">
        <v>91</v>
      </c>
      <c r="B26" s="71" t="s">
        <v>112</v>
      </c>
      <c r="C26" s="82">
        <f>MIN(E8+E10,MAX(SUM($E$8:$E$11)-((SUM($E$4,$E$6:$E$15)-SUM($E$17:$E$25)))*0.2,0)-E27)</f>
        <v>0</v>
      </c>
      <c r="D26" s="72">
        <v>1</v>
      </c>
      <c r="E26" s="92">
        <f>ROUND(C26*D26,0)</f>
        <v>0</v>
      </c>
    </row>
    <row r="27" spans="1:5" ht="33">
      <c r="A27" s="64" t="s">
        <v>92</v>
      </c>
      <c r="B27" s="71" t="s">
        <v>112</v>
      </c>
      <c r="C27" s="82">
        <f>MIN(E9+E11,MAX(SUM($E$8:$E$11)-((SUM($E$4,$E$6:$E$15)-SUM($E$17:$E$25)))*0.2,0))</f>
        <v>0</v>
      </c>
      <c r="D27" s="72">
        <v>1</v>
      </c>
      <c r="E27" s="92">
        <f t="shared" ref="E27" si="2">ROUND(C27*D27,0)</f>
        <v>0</v>
      </c>
    </row>
    <row r="28" spans="1:5" ht="33">
      <c r="A28" s="58" t="s">
        <v>150</v>
      </c>
      <c r="B28" s="71" t="s">
        <v>93</v>
      </c>
      <c r="C28" s="99">
        <v>0</v>
      </c>
      <c r="D28" s="61">
        <v>1</v>
      </c>
      <c r="E28" s="92">
        <f>ROUND(C28*D28,0)</f>
        <v>0</v>
      </c>
    </row>
    <row r="29" spans="1:5" ht="16.5" thickBot="1">
      <c r="A29" s="73"/>
      <c r="B29" s="74"/>
      <c r="C29" s="75"/>
      <c r="D29" s="76"/>
      <c r="E29" s="77"/>
    </row>
    <row r="30" spans="1:5" ht="18" thickTop="1" thickBot="1">
      <c r="A30" s="78" t="s">
        <v>94</v>
      </c>
      <c r="B30" s="79"/>
      <c r="C30" s="93">
        <f>SUM(C4:C15)-SUM(C17:C28)</f>
        <v>0</v>
      </c>
      <c r="D30" s="80"/>
      <c r="E30" s="94">
        <f>SUM(E4:E15)-SUM(E17:E28)</f>
        <v>0</v>
      </c>
    </row>
    <row r="32" spans="1:5" ht="16.5">
      <c r="A32" s="81" t="s">
        <v>151</v>
      </c>
    </row>
    <row r="33" spans="1:1" ht="16.5">
      <c r="A33" s="81" t="s">
        <v>152</v>
      </c>
    </row>
    <row r="34" spans="1:1" ht="16.5">
      <c r="A34" s="81" t="s">
        <v>153</v>
      </c>
    </row>
    <row r="35" spans="1:1" ht="16.5">
      <c r="A35" s="81" t="s">
        <v>154</v>
      </c>
    </row>
  </sheetData>
  <phoneticPr fontId="2" type="noConversion"/>
  <printOptions horizontalCentered="1"/>
  <pageMargins left="0.23622047244094491" right="0.23622047244094491" top="0.35433070866141736" bottom="0.35433070866141736" header="0.31496062992125984" footer="0.31496062992125984"/>
  <pageSetup paperSize="9" scale="64" fitToHeight="0" orientation="landscape" cellComments="asDisplayed" horizontalDpi="4294967295" verticalDpi="429496729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A1:G17"/>
  <sheetViews>
    <sheetView zoomScaleNormal="100" workbookViewId="0">
      <selection activeCell="C13" sqref="C13"/>
    </sheetView>
  </sheetViews>
  <sheetFormatPr defaultColWidth="9" defaultRowHeight="15.75"/>
  <cols>
    <col min="1" max="1" width="5.375" style="112" customWidth="1"/>
    <col min="2" max="2" width="24.5" style="112" customWidth="1"/>
    <col min="3" max="3" width="23.625" style="112" customWidth="1"/>
    <col min="4" max="4" width="25" style="112" bestFit="1" customWidth="1"/>
    <col min="5" max="5" width="19" style="112" customWidth="1"/>
    <col min="6" max="6" width="24.25" style="112" customWidth="1"/>
    <col min="7" max="7" width="25.625" style="112" customWidth="1"/>
    <col min="8" max="256" width="9" style="112"/>
    <col min="257" max="257" width="5.375" style="112" customWidth="1"/>
    <col min="258" max="258" width="24.5" style="112" customWidth="1"/>
    <col min="259" max="259" width="23.625" style="112" customWidth="1"/>
    <col min="260" max="260" width="25" style="112" bestFit="1" customWidth="1"/>
    <col min="261" max="261" width="19" style="112" customWidth="1"/>
    <col min="262" max="262" width="22.625" style="112" customWidth="1"/>
    <col min="263" max="263" width="25.625" style="112" customWidth="1"/>
    <col min="264" max="512" width="9" style="112"/>
    <col min="513" max="513" width="5.375" style="112" customWidth="1"/>
    <col min="514" max="514" width="24.5" style="112" customWidth="1"/>
    <col min="515" max="515" width="23.625" style="112" customWidth="1"/>
    <col min="516" max="516" width="25" style="112" bestFit="1" customWidth="1"/>
    <col min="517" max="517" width="19" style="112" customWidth="1"/>
    <col min="518" max="518" width="22.625" style="112" customWidth="1"/>
    <col min="519" max="519" width="25.625" style="112" customWidth="1"/>
    <col min="520" max="768" width="9" style="112"/>
    <col min="769" max="769" width="5.375" style="112" customWidth="1"/>
    <col min="770" max="770" width="24.5" style="112" customWidth="1"/>
    <col min="771" max="771" width="23.625" style="112" customWidth="1"/>
    <col min="772" max="772" width="25" style="112" bestFit="1" customWidth="1"/>
    <col min="773" max="773" width="19" style="112" customWidth="1"/>
    <col min="774" max="774" width="22.625" style="112" customWidth="1"/>
    <col min="775" max="775" width="25.625" style="112" customWidth="1"/>
    <col min="776" max="1024" width="9" style="112"/>
    <col min="1025" max="1025" width="5.375" style="112" customWidth="1"/>
    <col min="1026" max="1026" width="24.5" style="112" customWidth="1"/>
    <col min="1027" max="1027" width="23.625" style="112" customWidth="1"/>
    <col min="1028" max="1028" width="25" style="112" bestFit="1" customWidth="1"/>
    <col min="1029" max="1029" width="19" style="112" customWidth="1"/>
    <col min="1030" max="1030" width="22.625" style="112" customWidth="1"/>
    <col min="1031" max="1031" width="25.625" style="112" customWidth="1"/>
    <col min="1032" max="1280" width="9" style="112"/>
    <col min="1281" max="1281" width="5.375" style="112" customWidth="1"/>
    <col min="1282" max="1282" width="24.5" style="112" customWidth="1"/>
    <col min="1283" max="1283" width="23.625" style="112" customWidth="1"/>
    <col min="1284" max="1284" width="25" style="112" bestFit="1" customWidth="1"/>
    <col min="1285" max="1285" width="19" style="112" customWidth="1"/>
    <col min="1286" max="1286" width="22.625" style="112" customWidth="1"/>
    <col min="1287" max="1287" width="25.625" style="112" customWidth="1"/>
    <col min="1288" max="1536" width="9" style="112"/>
    <col min="1537" max="1537" width="5.375" style="112" customWidth="1"/>
    <col min="1538" max="1538" width="24.5" style="112" customWidth="1"/>
    <col min="1539" max="1539" width="23.625" style="112" customWidth="1"/>
    <col min="1540" max="1540" width="25" style="112" bestFit="1" customWidth="1"/>
    <col min="1541" max="1541" width="19" style="112" customWidth="1"/>
    <col min="1542" max="1542" width="22.625" style="112" customWidth="1"/>
    <col min="1543" max="1543" width="25.625" style="112" customWidth="1"/>
    <col min="1544" max="1792" width="9" style="112"/>
    <col min="1793" max="1793" width="5.375" style="112" customWidth="1"/>
    <col min="1794" max="1794" width="24.5" style="112" customWidth="1"/>
    <col min="1795" max="1795" width="23.625" style="112" customWidth="1"/>
    <col min="1796" max="1796" width="25" style="112" bestFit="1" customWidth="1"/>
    <col min="1797" max="1797" width="19" style="112" customWidth="1"/>
    <col min="1798" max="1798" width="22.625" style="112" customWidth="1"/>
    <col min="1799" max="1799" width="25.625" style="112" customWidth="1"/>
    <col min="1800" max="2048" width="9" style="112"/>
    <col min="2049" max="2049" width="5.375" style="112" customWidth="1"/>
    <col min="2050" max="2050" width="24.5" style="112" customWidth="1"/>
    <col min="2051" max="2051" width="23.625" style="112" customWidth="1"/>
    <col min="2052" max="2052" width="25" style="112" bestFit="1" customWidth="1"/>
    <col min="2053" max="2053" width="19" style="112" customWidth="1"/>
    <col min="2054" max="2054" width="22.625" style="112" customWidth="1"/>
    <col min="2055" max="2055" width="25.625" style="112" customWidth="1"/>
    <col min="2056" max="2304" width="9" style="112"/>
    <col min="2305" max="2305" width="5.375" style="112" customWidth="1"/>
    <col min="2306" max="2306" width="24.5" style="112" customWidth="1"/>
    <col min="2307" max="2307" width="23.625" style="112" customWidth="1"/>
    <col min="2308" max="2308" width="25" style="112" bestFit="1" customWidth="1"/>
    <col min="2309" max="2309" width="19" style="112" customWidth="1"/>
    <col min="2310" max="2310" width="22.625" style="112" customWidth="1"/>
    <col min="2311" max="2311" width="25.625" style="112" customWidth="1"/>
    <col min="2312" max="2560" width="9" style="112"/>
    <col min="2561" max="2561" width="5.375" style="112" customWidth="1"/>
    <col min="2562" max="2562" width="24.5" style="112" customWidth="1"/>
    <col min="2563" max="2563" width="23.625" style="112" customWidth="1"/>
    <col min="2564" max="2564" width="25" style="112" bestFit="1" customWidth="1"/>
    <col min="2565" max="2565" width="19" style="112" customWidth="1"/>
    <col min="2566" max="2566" width="22.625" style="112" customWidth="1"/>
    <col min="2567" max="2567" width="25.625" style="112" customWidth="1"/>
    <col min="2568" max="2816" width="9" style="112"/>
    <col min="2817" max="2817" width="5.375" style="112" customWidth="1"/>
    <col min="2818" max="2818" width="24.5" style="112" customWidth="1"/>
    <col min="2819" max="2819" width="23.625" style="112" customWidth="1"/>
    <col min="2820" max="2820" width="25" style="112" bestFit="1" customWidth="1"/>
    <col min="2821" max="2821" width="19" style="112" customWidth="1"/>
    <col min="2822" max="2822" width="22.625" style="112" customWidth="1"/>
    <col min="2823" max="2823" width="25.625" style="112" customWidth="1"/>
    <col min="2824" max="3072" width="9" style="112"/>
    <col min="3073" max="3073" width="5.375" style="112" customWidth="1"/>
    <col min="3074" max="3074" width="24.5" style="112" customWidth="1"/>
    <col min="3075" max="3075" width="23.625" style="112" customWidth="1"/>
    <col min="3076" max="3076" width="25" style="112" bestFit="1" customWidth="1"/>
    <col min="3077" max="3077" width="19" style="112" customWidth="1"/>
    <col min="3078" max="3078" width="22.625" style="112" customWidth="1"/>
    <col min="3079" max="3079" width="25.625" style="112" customWidth="1"/>
    <col min="3080" max="3328" width="9" style="112"/>
    <col min="3329" max="3329" width="5.375" style="112" customWidth="1"/>
    <col min="3330" max="3330" width="24.5" style="112" customWidth="1"/>
    <col min="3331" max="3331" width="23.625" style="112" customWidth="1"/>
    <col min="3332" max="3332" width="25" style="112" bestFit="1" customWidth="1"/>
    <col min="3333" max="3333" width="19" style="112" customWidth="1"/>
    <col min="3334" max="3334" width="22.625" style="112" customWidth="1"/>
    <col min="3335" max="3335" width="25.625" style="112" customWidth="1"/>
    <col min="3336" max="3584" width="9" style="112"/>
    <col min="3585" max="3585" width="5.375" style="112" customWidth="1"/>
    <col min="3586" max="3586" width="24.5" style="112" customWidth="1"/>
    <col min="3587" max="3587" width="23.625" style="112" customWidth="1"/>
    <col min="3588" max="3588" width="25" style="112" bestFit="1" customWidth="1"/>
    <col min="3589" max="3589" width="19" style="112" customWidth="1"/>
    <col min="3590" max="3590" width="22.625" style="112" customWidth="1"/>
    <col min="3591" max="3591" width="25.625" style="112" customWidth="1"/>
    <col min="3592" max="3840" width="9" style="112"/>
    <col min="3841" max="3841" width="5.375" style="112" customWidth="1"/>
    <col min="3842" max="3842" width="24.5" style="112" customWidth="1"/>
    <col min="3843" max="3843" width="23.625" style="112" customWidth="1"/>
    <col min="3844" max="3844" width="25" style="112" bestFit="1" customWidth="1"/>
    <col min="3845" max="3845" width="19" style="112" customWidth="1"/>
    <col min="3846" max="3846" width="22.625" style="112" customWidth="1"/>
    <col min="3847" max="3847" width="25.625" style="112" customWidth="1"/>
    <col min="3848" max="4096" width="9" style="112"/>
    <col min="4097" max="4097" width="5.375" style="112" customWidth="1"/>
    <col min="4098" max="4098" width="24.5" style="112" customWidth="1"/>
    <col min="4099" max="4099" width="23.625" style="112" customWidth="1"/>
    <col min="4100" max="4100" width="25" style="112" bestFit="1" customWidth="1"/>
    <col min="4101" max="4101" width="19" style="112" customWidth="1"/>
    <col min="4102" max="4102" width="22.625" style="112" customWidth="1"/>
    <col min="4103" max="4103" width="25.625" style="112" customWidth="1"/>
    <col min="4104" max="4352" width="9" style="112"/>
    <col min="4353" max="4353" width="5.375" style="112" customWidth="1"/>
    <col min="4354" max="4354" width="24.5" style="112" customWidth="1"/>
    <col min="4355" max="4355" width="23.625" style="112" customWidth="1"/>
    <col min="4356" max="4356" width="25" style="112" bestFit="1" customWidth="1"/>
    <col min="4357" max="4357" width="19" style="112" customWidth="1"/>
    <col min="4358" max="4358" width="22.625" style="112" customWidth="1"/>
    <col min="4359" max="4359" width="25.625" style="112" customWidth="1"/>
    <col min="4360" max="4608" width="9" style="112"/>
    <col min="4609" max="4609" width="5.375" style="112" customWidth="1"/>
    <col min="4610" max="4610" width="24.5" style="112" customWidth="1"/>
    <col min="4611" max="4611" width="23.625" style="112" customWidth="1"/>
    <col min="4612" max="4612" width="25" style="112" bestFit="1" customWidth="1"/>
    <col min="4613" max="4613" width="19" style="112" customWidth="1"/>
    <col min="4614" max="4614" width="22.625" style="112" customWidth="1"/>
    <col min="4615" max="4615" width="25.625" style="112" customWidth="1"/>
    <col min="4616" max="4864" width="9" style="112"/>
    <col min="4865" max="4865" width="5.375" style="112" customWidth="1"/>
    <col min="4866" max="4866" width="24.5" style="112" customWidth="1"/>
    <col min="4867" max="4867" width="23.625" style="112" customWidth="1"/>
    <col min="4868" max="4868" width="25" style="112" bestFit="1" customWidth="1"/>
    <col min="4869" max="4869" width="19" style="112" customWidth="1"/>
    <col min="4870" max="4870" width="22.625" style="112" customWidth="1"/>
    <col min="4871" max="4871" width="25.625" style="112" customWidth="1"/>
    <col min="4872" max="5120" width="9" style="112"/>
    <col min="5121" max="5121" width="5.375" style="112" customWidth="1"/>
    <col min="5122" max="5122" width="24.5" style="112" customWidth="1"/>
    <col min="5123" max="5123" width="23.625" style="112" customWidth="1"/>
    <col min="5124" max="5124" width="25" style="112" bestFit="1" customWidth="1"/>
    <col min="5125" max="5125" width="19" style="112" customWidth="1"/>
    <col min="5126" max="5126" width="22.625" style="112" customWidth="1"/>
    <col min="5127" max="5127" width="25.625" style="112" customWidth="1"/>
    <col min="5128" max="5376" width="9" style="112"/>
    <col min="5377" max="5377" width="5.375" style="112" customWidth="1"/>
    <col min="5378" max="5378" width="24.5" style="112" customWidth="1"/>
    <col min="5379" max="5379" width="23.625" style="112" customWidth="1"/>
    <col min="5380" max="5380" width="25" style="112" bestFit="1" customWidth="1"/>
    <col min="5381" max="5381" width="19" style="112" customWidth="1"/>
    <col min="5382" max="5382" width="22.625" style="112" customWidth="1"/>
    <col min="5383" max="5383" width="25.625" style="112" customWidth="1"/>
    <col min="5384" max="5632" width="9" style="112"/>
    <col min="5633" max="5633" width="5.375" style="112" customWidth="1"/>
    <col min="5634" max="5634" width="24.5" style="112" customWidth="1"/>
    <col min="5635" max="5635" width="23.625" style="112" customWidth="1"/>
    <col min="5636" max="5636" width="25" style="112" bestFit="1" customWidth="1"/>
    <col min="5637" max="5637" width="19" style="112" customWidth="1"/>
    <col min="5638" max="5638" width="22.625" style="112" customWidth="1"/>
    <col min="5639" max="5639" width="25.625" style="112" customWidth="1"/>
    <col min="5640" max="5888" width="9" style="112"/>
    <col min="5889" max="5889" width="5.375" style="112" customWidth="1"/>
    <col min="5890" max="5890" width="24.5" style="112" customWidth="1"/>
    <col min="5891" max="5891" width="23.625" style="112" customWidth="1"/>
    <col min="5892" max="5892" width="25" style="112" bestFit="1" customWidth="1"/>
    <col min="5893" max="5893" width="19" style="112" customWidth="1"/>
    <col min="5894" max="5894" width="22.625" style="112" customWidth="1"/>
    <col min="5895" max="5895" width="25.625" style="112" customWidth="1"/>
    <col min="5896" max="6144" width="9" style="112"/>
    <col min="6145" max="6145" width="5.375" style="112" customWidth="1"/>
    <col min="6146" max="6146" width="24.5" style="112" customWidth="1"/>
    <col min="6147" max="6147" width="23.625" style="112" customWidth="1"/>
    <col min="6148" max="6148" width="25" style="112" bestFit="1" customWidth="1"/>
    <col min="6149" max="6149" width="19" style="112" customWidth="1"/>
    <col min="6150" max="6150" width="22.625" style="112" customWidth="1"/>
    <col min="6151" max="6151" width="25.625" style="112" customWidth="1"/>
    <col min="6152" max="6400" width="9" style="112"/>
    <col min="6401" max="6401" width="5.375" style="112" customWidth="1"/>
    <col min="6402" max="6402" width="24.5" style="112" customWidth="1"/>
    <col min="6403" max="6403" width="23.625" style="112" customWidth="1"/>
    <col min="6404" max="6404" width="25" style="112" bestFit="1" customWidth="1"/>
    <col min="6405" max="6405" width="19" style="112" customWidth="1"/>
    <col min="6406" max="6406" width="22.625" style="112" customWidth="1"/>
    <col min="6407" max="6407" width="25.625" style="112" customWidth="1"/>
    <col min="6408" max="6656" width="9" style="112"/>
    <col min="6657" max="6657" width="5.375" style="112" customWidth="1"/>
    <col min="6658" max="6658" width="24.5" style="112" customWidth="1"/>
    <col min="6659" max="6659" width="23.625" style="112" customWidth="1"/>
    <col min="6660" max="6660" width="25" style="112" bestFit="1" customWidth="1"/>
    <col min="6661" max="6661" width="19" style="112" customWidth="1"/>
    <col min="6662" max="6662" width="22.625" style="112" customWidth="1"/>
    <col min="6663" max="6663" width="25.625" style="112" customWidth="1"/>
    <col min="6664" max="6912" width="9" style="112"/>
    <col min="6913" max="6913" width="5.375" style="112" customWidth="1"/>
    <col min="6914" max="6914" width="24.5" style="112" customWidth="1"/>
    <col min="6915" max="6915" width="23.625" style="112" customWidth="1"/>
    <col min="6916" max="6916" width="25" style="112" bestFit="1" customWidth="1"/>
    <col min="6917" max="6917" width="19" style="112" customWidth="1"/>
    <col min="6918" max="6918" width="22.625" style="112" customWidth="1"/>
    <col min="6919" max="6919" width="25.625" style="112" customWidth="1"/>
    <col min="6920" max="7168" width="9" style="112"/>
    <col min="7169" max="7169" width="5.375" style="112" customWidth="1"/>
    <col min="7170" max="7170" width="24.5" style="112" customWidth="1"/>
    <col min="7171" max="7171" width="23.625" style="112" customWidth="1"/>
    <col min="7172" max="7172" width="25" style="112" bestFit="1" customWidth="1"/>
    <col min="7173" max="7173" width="19" style="112" customWidth="1"/>
    <col min="7174" max="7174" width="22.625" style="112" customWidth="1"/>
    <col min="7175" max="7175" width="25.625" style="112" customWidth="1"/>
    <col min="7176" max="7424" width="9" style="112"/>
    <col min="7425" max="7425" width="5.375" style="112" customWidth="1"/>
    <col min="7426" max="7426" width="24.5" style="112" customWidth="1"/>
    <col min="7427" max="7427" width="23.625" style="112" customWidth="1"/>
    <col min="7428" max="7428" width="25" style="112" bestFit="1" customWidth="1"/>
    <col min="7429" max="7429" width="19" style="112" customWidth="1"/>
    <col min="7430" max="7430" width="22.625" style="112" customWidth="1"/>
    <col min="7431" max="7431" width="25.625" style="112" customWidth="1"/>
    <col min="7432" max="7680" width="9" style="112"/>
    <col min="7681" max="7681" width="5.375" style="112" customWidth="1"/>
    <col min="7682" max="7682" width="24.5" style="112" customWidth="1"/>
    <col min="7683" max="7683" width="23.625" style="112" customWidth="1"/>
    <col min="7684" max="7684" width="25" style="112" bestFit="1" customWidth="1"/>
    <col min="7685" max="7685" width="19" style="112" customWidth="1"/>
    <col min="7686" max="7686" width="22.625" style="112" customWidth="1"/>
    <col min="7687" max="7687" width="25.625" style="112" customWidth="1"/>
    <col min="7688" max="7936" width="9" style="112"/>
    <col min="7937" max="7937" width="5.375" style="112" customWidth="1"/>
    <col min="7938" max="7938" width="24.5" style="112" customWidth="1"/>
    <col min="7939" max="7939" width="23.625" style="112" customWidth="1"/>
    <col min="7940" max="7940" width="25" style="112" bestFit="1" customWidth="1"/>
    <col min="7941" max="7941" width="19" style="112" customWidth="1"/>
    <col min="7942" max="7942" width="22.625" style="112" customWidth="1"/>
    <col min="7943" max="7943" width="25.625" style="112" customWidth="1"/>
    <col min="7944" max="8192" width="9" style="112"/>
    <col min="8193" max="8193" width="5.375" style="112" customWidth="1"/>
    <col min="8194" max="8194" width="24.5" style="112" customWidth="1"/>
    <col min="8195" max="8195" width="23.625" style="112" customWidth="1"/>
    <col min="8196" max="8196" width="25" style="112" bestFit="1" customWidth="1"/>
    <col min="8197" max="8197" width="19" style="112" customWidth="1"/>
    <col min="8198" max="8198" width="22.625" style="112" customWidth="1"/>
    <col min="8199" max="8199" width="25.625" style="112" customWidth="1"/>
    <col min="8200" max="8448" width="9" style="112"/>
    <col min="8449" max="8449" width="5.375" style="112" customWidth="1"/>
    <col min="8450" max="8450" width="24.5" style="112" customWidth="1"/>
    <col min="8451" max="8451" width="23.625" style="112" customWidth="1"/>
    <col min="8452" max="8452" width="25" style="112" bestFit="1" customWidth="1"/>
    <col min="8453" max="8453" width="19" style="112" customWidth="1"/>
    <col min="8454" max="8454" width="22.625" style="112" customWidth="1"/>
    <col min="8455" max="8455" width="25.625" style="112" customWidth="1"/>
    <col min="8456" max="8704" width="9" style="112"/>
    <col min="8705" max="8705" width="5.375" style="112" customWidth="1"/>
    <col min="8706" max="8706" width="24.5" style="112" customWidth="1"/>
    <col min="8707" max="8707" width="23.625" style="112" customWidth="1"/>
    <col min="8708" max="8708" width="25" style="112" bestFit="1" customWidth="1"/>
    <col min="8709" max="8709" width="19" style="112" customWidth="1"/>
    <col min="8710" max="8710" width="22.625" style="112" customWidth="1"/>
    <col min="8711" max="8711" width="25.625" style="112" customWidth="1"/>
    <col min="8712" max="8960" width="9" style="112"/>
    <col min="8961" max="8961" width="5.375" style="112" customWidth="1"/>
    <col min="8962" max="8962" width="24.5" style="112" customWidth="1"/>
    <col min="8963" max="8963" width="23.625" style="112" customWidth="1"/>
    <col min="8964" max="8964" width="25" style="112" bestFit="1" customWidth="1"/>
    <col min="8965" max="8965" width="19" style="112" customWidth="1"/>
    <col min="8966" max="8966" width="22.625" style="112" customWidth="1"/>
    <col min="8967" max="8967" width="25.625" style="112" customWidth="1"/>
    <col min="8968" max="9216" width="9" style="112"/>
    <col min="9217" max="9217" width="5.375" style="112" customWidth="1"/>
    <col min="9218" max="9218" width="24.5" style="112" customWidth="1"/>
    <col min="9219" max="9219" width="23.625" style="112" customWidth="1"/>
    <col min="9220" max="9220" width="25" style="112" bestFit="1" customWidth="1"/>
    <col min="9221" max="9221" width="19" style="112" customWidth="1"/>
    <col min="9222" max="9222" width="22.625" style="112" customWidth="1"/>
    <col min="9223" max="9223" width="25.625" style="112" customWidth="1"/>
    <col min="9224" max="9472" width="9" style="112"/>
    <col min="9473" max="9473" width="5.375" style="112" customWidth="1"/>
    <col min="9474" max="9474" width="24.5" style="112" customWidth="1"/>
    <col min="9475" max="9475" width="23.625" style="112" customWidth="1"/>
    <col min="9476" max="9476" width="25" style="112" bestFit="1" customWidth="1"/>
    <col min="9477" max="9477" width="19" style="112" customWidth="1"/>
    <col min="9478" max="9478" width="22.625" style="112" customWidth="1"/>
    <col min="9479" max="9479" width="25.625" style="112" customWidth="1"/>
    <col min="9480" max="9728" width="9" style="112"/>
    <col min="9729" max="9729" width="5.375" style="112" customWidth="1"/>
    <col min="9730" max="9730" width="24.5" style="112" customWidth="1"/>
    <col min="9731" max="9731" width="23.625" style="112" customWidth="1"/>
    <col min="9732" max="9732" width="25" style="112" bestFit="1" customWidth="1"/>
    <col min="9733" max="9733" width="19" style="112" customWidth="1"/>
    <col min="9734" max="9734" width="22.625" style="112" customWidth="1"/>
    <col min="9735" max="9735" width="25.625" style="112" customWidth="1"/>
    <col min="9736" max="9984" width="9" style="112"/>
    <col min="9985" max="9985" width="5.375" style="112" customWidth="1"/>
    <col min="9986" max="9986" width="24.5" style="112" customWidth="1"/>
    <col min="9987" max="9987" width="23.625" style="112" customWidth="1"/>
    <col min="9988" max="9988" width="25" style="112" bestFit="1" customWidth="1"/>
    <col min="9989" max="9989" width="19" style="112" customWidth="1"/>
    <col min="9990" max="9990" width="22.625" style="112" customWidth="1"/>
    <col min="9991" max="9991" width="25.625" style="112" customWidth="1"/>
    <col min="9992" max="10240" width="9" style="112"/>
    <col min="10241" max="10241" width="5.375" style="112" customWidth="1"/>
    <col min="10242" max="10242" width="24.5" style="112" customWidth="1"/>
    <col min="10243" max="10243" width="23.625" style="112" customWidth="1"/>
    <col min="10244" max="10244" width="25" style="112" bestFit="1" customWidth="1"/>
    <col min="10245" max="10245" width="19" style="112" customWidth="1"/>
    <col min="10246" max="10246" width="22.625" style="112" customWidth="1"/>
    <col min="10247" max="10247" width="25.625" style="112" customWidth="1"/>
    <col min="10248" max="10496" width="9" style="112"/>
    <col min="10497" max="10497" width="5.375" style="112" customWidth="1"/>
    <col min="10498" max="10498" width="24.5" style="112" customWidth="1"/>
    <col min="10499" max="10499" width="23.625" style="112" customWidth="1"/>
    <col min="10500" max="10500" width="25" style="112" bestFit="1" customWidth="1"/>
    <col min="10501" max="10501" width="19" style="112" customWidth="1"/>
    <col min="10502" max="10502" width="22.625" style="112" customWidth="1"/>
    <col min="10503" max="10503" width="25.625" style="112" customWidth="1"/>
    <col min="10504" max="10752" width="9" style="112"/>
    <col min="10753" max="10753" width="5.375" style="112" customWidth="1"/>
    <col min="10754" max="10754" width="24.5" style="112" customWidth="1"/>
    <col min="10755" max="10755" width="23.625" style="112" customWidth="1"/>
    <col min="10756" max="10756" width="25" style="112" bestFit="1" customWidth="1"/>
    <col min="10757" max="10757" width="19" style="112" customWidth="1"/>
    <col min="10758" max="10758" width="22.625" style="112" customWidth="1"/>
    <col min="10759" max="10759" width="25.625" style="112" customWidth="1"/>
    <col min="10760" max="11008" width="9" style="112"/>
    <col min="11009" max="11009" width="5.375" style="112" customWidth="1"/>
    <col min="11010" max="11010" width="24.5" style="112" customWidth="1"/>
    <col min="11011" max="11011" width="23.625" style="112" customWidth="1"/>
    <col min="11012" max="11012" width="25" style="112" bestFit="1" customWidth="1"/>
    <col min="11013" max="11013" width="19" style="112" customWidth="1"/>
    <col min="11014" max="11014" width="22.625" style="112" customWidth="1"/>
    <col min="11015" max="11015" width="25.625" style="112" customWidth="1"/>
    <col min="11016" max="11264" width="9" style="112"/>
    <col min="11265" max="11265" width="5.375" style="112" customWidth="1"/>
    <col min="11266" max="11266" width="24.5" style="112" customWidth="1"/>
    <col min="11267" max="11267" width="23.625" style="112" customWidth="1"/>
    <col min="11268" max="11268" width="25" style="112" bestFit="1" customWidth="1"/>
    <col min="11269" max="11269" width="19" style="112" customWidth="1"/>
    <col min="11270" max="11270" width="22.625" style="112" customWidth="1"/>
    <col min="11271" max="11271" width="25.625" style="112" customWidth="1"/>
    <col min="11272" max="11520" width="9" style="112"/>
    <col min="11521" max="11521" width="5.375" style="112" customWidth="1"/>
    <col min="11522" max="11522" width="24.5" style="112" customWidth="1"/>
    <col min="11523" max="11523" width="23.625" style="112" customWidth="1"/>
    <col min="11524" max="11524" width="25" style="112" bestFit="1" customWidth="1"/>
    <col min="11525" max="11525" width="19" style="112" customWidth="1"/>
    <col min="11526" max="11526" width="22.625" style="112" customWidth="1"/>
    <col min="11527" max="11527" width="25.625" style="112" customWidth="1"/>
    <col min="11528" max="11776" width="9" style="112"/>
    <col min="11777" max="11777" width="5.375" style="112" customWidth="1"/>
    <col min="11778" max="11778" width="24.5" style="112" customWidth="1"/>
    <col min="11779" max="11779" width="23.625" style="112" customWidth="1"/>
    <col min="11780" max="11780" width="25" style="112" bestFit="1" customWidth="1"/>
    <col min="11781" max="11781" width="19" style="112" customWidth="1"/>
    <col min="11782" max="11782" width="22.625" style="112" customWidth="1"/>
    <col min="11783" max="11783" width="25.625" style="112" customWidth="1"/>
    <col min="11784" max="12032" width="9" style="112"/>
    <col min="12033" max="12033" width="5.375" style="112" customWidth="1"/>
    <col min="12034" max="12034" width="24.5" style="112" customWidth="1"/>
    <col min="12035" max="12035" width="23.625" style="112" customWidth="1"/>
    <col min="12036" max="12036" width="25" style="112" bestFit="1" customWidth="1"/>
    <col min="12037" max="12037" width="19" style="112" customWidth="1"/>
    <col min="12038" max="12038" width="22.625" style="112" customWidth="1"/>
    <col min="12039" max="12039" width="25.625" style="112" customWidth="1"/>
    <col min="12040" max="12288" width="9" style="112"/>
    <col min="12289" max="12289" width="5.375" style="112" customWidth="1"/>
    <col min="12290" max="12290" width="24.5" style="112" customWidth="1"/>
    <col min="12291" max="12291" width="23.625" style="112" customWidth="1"/>
    <col min="12292" max="12292" width="25" style="112" bestFit="1" customWidth="1"/>
    <col min="12293" max="12293" width="19" style="112" customWidth="1"/>
    <col min="12294" max="12294" width="22.625" style="112" customWidth="1"/>
    <col min="12295" max="12295" width="25.625" style="112" customWidth="1"/>
    <col min="12296" max="12544" width="9" style="112"/>
    <col min="12545" max="12545" width="5.375" style="112" customWidth="1"/>
    <col min="12546" max="12546" width="24.5" style="112" customWidth="1"/>
    <col min="12547" max="12547" width="23.625" style="112" customWidth="1"/>
    <col min="12548" max="12548" width="25" style="112" bestFit="1" customWidth="1"/>
    <col min="12549" max="12549" width="19" style="112" customWidth="1"/>
    <col min="12550" max="12550" width="22.625" style="112" customWidth="1"/>
    <col min="12551" max="12551" width="25.625" style="112" customWidth="1"/>
    <col min="12552" max="12800" width="9" style="112"/>
    <col min="12801" max="12801" width="5.375" style="112" customWidth="1"/>
    <col min="12802" max="12802" width="24.5" style="112" customWidth="1"/>
    <col min="12803" max="12803" width="23.625" style="112" customWidth="1"/>
    <col min="12804" max="12804" width="25" style="112" bestFit="1" customWidth="1"/>
    <col min="12805" max="12805" width="19" style="112" customWidth="1"/>
    <col min="12806" max="12806" width="22.625" style="112" customWidth="1"/>
    <col min="12807" max="12807" width="25.625" style="112" customWidth="1"/>
    <col min="12808" max="13056" width="9" style="112"/>
    <col min="13057" max="13057" width="5.375" style="112" customWidth="1"/>
    <col min="13058" max="13058" width="24.5" style="112" customWidth="1"/>
    <col min="13059" max="13059" width="23.625" style="112" customWidth="1"/>
    <col min="13060" max="13060" width="25" style="112" bestFit="1" customWidth="1"/>
    <col min="13061" max="13061" width="19" style="112" customWidth="1"/>
    <col min="13062" max="13062" width="22.625" style="112" customWidth="1"/>
    <col min="13063" max="13063" width="25.625" style="112" customWidth="1"/>
    <col min="13064" max="13312" width="9" style="112"/>
    <col min="13313" max="13313" width="5.375" style="112" customWidth="1"/>
    <col min="13314" max="13314" width="24.5" style="112" customWidth="1"/>
    <col min="13315" max="13315" width="23.625" style="112" customWidth="1"/>
    <col min="13316" max="13316" width="25" style="112" bestFit="1" customWidth="1"/>
    <col min="13317" max="13317" width="19" style="112" customWidth="1"/>
    <col min="13318" max="13318" width="22.625" style="112" customWidth="1"/>
    <col min="13319" max="13319" width="25.625" style="112" customWidth="1"/>
    <col min="13320" max="13568" width="9" style="112"/>
    <col min="13569" max="13569" width="5.375" style="112" customWidth="1"/>
    <col min="13570" max="13570" width="24.5" style="112" customWidth="1"/>
    <col min="13571" max="13571" width="23.625" style="112" customWidth="1"/>
    <col min="13572" max="13572" width="25" style="112" bestFit="1" customWidth="1"/>
    <col min="13573" max="13573" width="19" style="112" customWidth="1"/>
    <col min="13574" max="13574" width="22.625" style="112" customWidth="1"/>
    <col min="13575" max="13575" width="25.625" style="112" customWidth="1"/>
    <col min="13576" max="13824" width="9" style="112"/>
    <col min="13825" max="13825" width="5.375" style="112" customWidth="1"/>
    <col min="13826" max="13826" width="24.5" style="112" customWidth="1"/>
    <col min="13827" max="13827" width="23.625" style="112" customWidth="1"/>
    <col min="13828" max="13828" width="25" style="112" bestFit="1" customWidth="1"/>
    <col min="13829" max="13829" width="19" style="112" customWidth="1"/>
    <col min="13830" max="13830" width="22.625" style="112" customWidth="1"/>
    <col min="13831" max="13831" width="25.625" style="112" customWidth="1"/>
    <col min="13832" max="14080" width="9" style="112"/>
    <col min="14081" max="14081" width="5.375" style="112" customWidth="1"/>
    <col min="14082" max="14082" width="24.5" style="112" customWidth="1"/>
    <col min="14083" max="14083" width="23.625" style="112" customWidth="1"/>
    <col min="14084" max="14084" width="25" style="112" bestFit="1" customWidth="1"/>
    <col min="14085" max="14085" width="19" style="112" customWidth="1"/>
    <col min="14086" max="14086" width="22.625" style="112" customWidth="1"/>
    <col min="14087" max="14087" width="25.625" style="112" customWidth="1"/>
    <col min="14088" max="14336" width="9" style="112"/>
    <col min="14337" max="14337" width="5.375" style="112" customWidth="1"/>
    <col min="14338" max="14338" width="24.5" style="112" customWidth="1"/>
    <col min="14339" max="14339" width="23.625" style="112" customWidth="1"/>
    <col min="14340" max="14340" width="25" style="112" bestFit="1" customWidth="1"/>
    <col min="14341" max="14341" width="19" style="112" customWidth="1"/>
    <col min="14342" max="14342" width="22.625" style="112" customWidth="1"/>
    <col min="14343" max="14343" width="25.625" style="112" customWidth="1"/>
    <col min="14344" max="14592" width="9" style="112"/>
    <col min="14593" max="14593" width="5.375" style="112" customWidth="1"/>
    <col min="14594" max="14594" width="24.5" style="112" customWidth="1"/>
    <col min="14595" max="14595" width="23.625" style="112" customWidth="1"/>
    <col min="14596" max="14596" width="25" style="112" bestFit="1" customWidth="1"/>
    <col min="14597" max="14597" width="19" style="112" customWidth="1"/>
    <col min="14598" max="14598" width="22.625" style="112" customWidth="1"/>
    <col min="14599" max="14599" width="25.625" style="112" customWidth="1"/>
    <col min="14600" max="14848" width="9" style="112"/>
    <col min="14849" max="14849" width="5.375" style="112" customWidth="1"/>
    <col min="14850" max="14850" width="24.5" style="112" customWidth="1"/>
    <col min="14851" max="14851" width="23.625" style="112" customWidth="1"/>
    <col min="14852" max="14852" width="25" style="112" bestFit="1" customWidth="1"/>
    <col min="14853" max="14853" width="19" style="112" customWidth="1"/>
    <col min="14854" max="14854" width="22.625" style="112" customWidth="1"/>
    <col min="14855" max="14855" width="25.625" style="112" customWidth="1"/>
    <col min="14856" max="15104" width="9" style="112"/>
    <col min="15105" max="15105" width="5.375" style="112" customWidth="1"/>
    <col min="15106" max="15106" width="24.5" style="112" customWidth="1"/>
    <col min="15107" max="15107" width="23.625" style="112" customWidth="1"/>
    <col min="15108" max="15108" width="25" style="112" bestFit="1" customWidth="1"/>
    <col min="15109" max="15109" width="19" style="112" customWidth="1"/>
    <col min="15110" max="15110" width="22.625" style="112" customWidth="1"/>
    <col min="15111" max="15111" width="25.625" style="112" customWidth="1"/>
    <col min="15112" max="15360" width="9" style="112"/>
    <col min="15361" max="15361" width="5.375" style="112" customWidth="1"/>
    <col min="15362" max="15362" width="24.5" style="112" customWidth="1"/>
    <col min="15363" max="15363" width="23.625" style="112" customWidth="1"/>
    <col min="15364" max="15364" width="25" style="112" bestFit="1" customWidth="1"/>
    <col min="15365" max="15365" width="19" style="112" customWidth="1"/>
    <col min="15366" max="15366" width="22.625" style="112" customWidth="1"/>
    <col min="15367" max="15367" width="25.625" style="112" customWidth="1"/>
    <col min="15368" max="15616" width="9" style="112"/>
    <col min="15617" max="15617" width="5.375" style="112" customWidth="1"/>
    <col min="15618" max="15618" width="24.5" style="112" customWidth="1"/>
    <col min="15619" max="15619" width="23.625" style="112" customWidth="1"/>
    <col min="15620" max="15620" width="25" style="112" bestFit="1" customWidth="1"/>
    <col min="15621" max="15621" width="19" style="112" customWidth="1"/>
    <col min="15622" max="15622" width="22.625" style="112" customWidth="1"/>
    <col min="15623" max="15623" width="25.625" style="112" customWidth="1"/>
    <col min="15624" max="15872" width="9" style="112"/>
    <col min="15873" max="15873" width="5.375" style="112" customWidth="1"/>
    <col min="15874" max="15874" width="24.5" style="112" customWidth="1"/>
    <col min="15875" max="15875" width="23.625" style="112" customWidth="1"/>
    <col min="15876" max="15876" width="25" style="112" bestFit="1" customWidth="1"/>
    <col min="15877" max="15877" width="19" style="112" customWidth="1"/>
    <col min="15878" max="15878" width="22.625" style="112" customWidth="1"/>
    <col min="15879" max="15879" width="25.625" style="112" customWidth="1"/>
    <col min="15880" max="16128" width="9" style="112"/>
    <col min="16129" max="16129" width="5.375" style="112" customWidth="1"/>
    <col min="16130" max="16130" width="24.5" style="112" customWidth="1"/>
    <col min="16131" max="16131" width="23.625" style="112" customWidth="1"/>
    <col min="16132" max="16132" width="25" style="112" bestFit="1" customWidth="1"/>
    <col min="16133" max="16133" width="19" style="112" customWidth="1"/>
    <col min="16134" max="16134" width="22.625" style="112" customWidth="1"/>
    <col min="16135" max="16135" width="25.625" style="112" customWidth="1"/>
    <col min="16136" max="16384" width="9" style="112"/>
  </cols>
  <sheetData>
    <row r="1" spans="1:7" ht="16.5">
      <c r="A1" s="114" t="s">
        <v>113</v>
      </c>
    </row>
    <row r="2" spans="1:7" ht="16.5">
      <c r="A2" s="46" t="s">
        <v>114</v>
      </c>
      <c r="C2" s="115"/>
      <c r="D2" s="115"/>
      <c r="E2" s="115"/>
    </row>
    <row r="3" spans="1:7">
      <c r="B3" s="46"/>
      <c r="C3" s="115"/>
      <c r="D3" s="115"/>
      <c r="E3" s="115"/>
    </row>
    <row r="4" spans="1:7" ht="16.5">
      <c r="B4" s="116" t="s">
        <v>115</v>
      </c>
    </row>
    <row r="5" spans="1:7" ht="33">
      <c r="A5" s="346" t="s">
        <v>95</v>
      </c>
      <c r="B5" s="117" t="s">
        <v>116</v>
      </c>
      <c r="C5" s="117" t="s">
        <v>117</v>
      </c>
      <c r="D5" s="117" t="s">
        <v>96</v>
      </c>
    </row>
    <row r="6" spans="1:7">
      <c r="A6" s="346"/>
      <c r="B6" s="118" t="s">
        <v>97</v>
      </c>
      <c r="C6" s="118" t="s">
        <v>98</v>
      </c>
      <c r="D6" s="118" t="s">
        <v>99</v>
      </c>
    </row>
    <row r="7" spans="1:7">
      <c r="A7" s="119">
        <v>1</v>
      </c>
      <c r="B7" s="120">
        <v>0</v>
      </c>
      <c r="C7" s="120">
        <v>0</v>
      </c>
      <c r="D7" s="121">
        <f>SUM(B7:C7)</f>
        <v>0</v>
      </c>
    </row>
    <row r="8" spans="1:7">
      <c r="A8" s="122"/>
    </row>
    <row r="9" spans="1:7">
      <c r="A9" s="122"/>
      <c r="B9" s="123"/>
      <c r="C9" s="124"/>
    </row>
    <row r="10" spans="1:7" ht="16.5">
      <c r="A10" s="122"/>
      <c r="B10" s="112" t="s">
        <v>100</v>
      </c>
    </row>
    <row r="11" spans="1:7" ht="33">
      <c r="A11" s="346" t="s">
        <v>95</v>
      </c>
      <c r="B11" s="117" t="s">
        <v>101</v>
      </c>
      <c r="C11" s="125" t="s">
        <v>118</v>
      </c>
      <c r="D11" s="125" t="s">
        <v>119</v>
      </c>
      <c r="E11" s="117" t="s">
        <v>120</v>
      </c>
      <c r="F11" s="117" t="s">
        <v>121</v>
      </c>
      <c r="G11" s="117" t="s">
        <v>122</v>
      </c>
    </row>
    <row r="12" spans="1:7">
      <c r="A12" s="346"/>
      <c r="B12" s="118" t="s">
        <v>12</v>
      </c>
      <c r="C12" s="118" t="s">
        <v>13</v>
      </c>
      <c r="D12" s="118" t="s">
        <v>102</v>
      </c>
      <c r="E12" s="118" t="s">
        <v>103</v>
      </c>
      <c r="F12" s="118" t="s">
        <v>104</v>
      </c>
      <c r="G12" s="118" t="s">
        <v>105</v>
      </c>
    </row>
    <row r="13" spans="1:7">
      <c r="A13" s="119">
        <v>2</v>
      </c>
      <c r="B13" s="126">
        <f>'表1_表30-1'!B26</f>
        <v>0</v>
      </c>
      <c r="C13" s="126">
        <f>0.5*('表1_表30-1'!B13+'表1_表30-1'!B24+(('表1_表30-1'!B16+'表1_表30-1'!B23)^2+('表1_表30-1'!B14+'表1_表30-1'!B17)^2+'表1_表30-1'!B18^2+('表1_表30-1'!B19-'表2-1_RBC表30-4'!F13)^2+'表1_表30-1'!B20^2+'表1_表30-1'!B21^2)^0.5)</f>
        <v>0</v>
      </c>
      <c r="D13" s="126">
        <f>IFERROR(B13/C13-1,0)</f>
        <v>0</v>
      </c>
      <c r="E13" s="126">
        <f>SUM('表3 表30-8'!E4:E13,'表3 表30-8'!E15)-SUM('表3 表30-8'!E17:E25)</f>
        <v>0</v>
      </c>
      <c r="F13" s="126">
        <f>D13*E13</f>
        <v>0</v>
      </c>
      <c r="G13" s="126">
        <f>MIN(F13,D7)</f>
        <v>0</v>
      </c>
    </row>
    <row r="15" spans="1:7">
      <c r="A15" s="127" t="s">
        <v>123</v>
      </c>
    </row>
    <row r="16" spans="1:7">
      <c r="A16" s="127" t="s">
        <v>292</v>
      </c>
      <c r="B16" s="128"/>
    </row>
    <row r="17" spans="1:2">
      <c r="A17" s="129"/>
      <c r="B17" s="129" t="s">
        <v>124</v>
      </c>
    </row>
  </sheetData>
  <mergeCells count="2">
    <mergeCell ref="A5:A6"/>
    <mergeCell ref="A11:A12"/>
  </mergeCells>
  <phoneticPr fontId="2" type="noConversion"/>
  <printOptions horizontalCentered="1"/>
  <pageMargins left="0.23622047244094491" right="0.23622047244094491" top="0.35433070866141736" bottom="0.35433070866141736" header="0.31496062992125984" footer="0.31496062992125984"/>
  <pageSetup paperSize="9" scale="82" fitToHeight="0"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O39"/>
  <sheetViews>
    <sheetView topLeftCell="G1" zoomScale="90" zoomScaleNormal="90" workbookViewId="0">
      <selection activeCell="O26" sqref="O26"/>
    </sheetView>
  </sheetViews>
  <sheetFormatPr defaultRowHeight="15.75"/>
  <cols>
    <col min="1" max="1" width="34.375" style="178" customWidth="1"/>
    <col min="2" max="2" width="36.75" style="178" customWidth="1"/>
    <col min="3" max="3" width="36" style="178" bestFit="1" customWidth="1"/>
    <col min="4" max="4" width="34.75" style="178" customWidth="1"/>
    <col min="5" max="13" width="24" style="178" customWidth="1"/>
    <col min="14" max="14" width="20.625" style="178" customWidth="1"/>
    <col min="15" max="15" width="21.125" style="178" customWidth="1"/>
    <col min="16" max="16384" width="9" style="178"/>
  </cols>
  <sheetData>
    <row r="1" spans="1:15" ht="21">
      <c r="A1" s="176" t="s">
        <v>155</v>
      </c>
      <c r="B1" s="177" t="s">
        <v>156</v>
      </c>
    </row>
    <row r="2" spans="1:15" ht="21">
      <c r="A2" s="176" t="s">
        <v>157</v>
      </c>
      <c r="B2" s="179" t="s">
        <v>293</v>
      </c>
    </row>
    <row r="3" spans="1:15" ht="10.5" customHeight="1">
      <c r="A3" s="180"/>
      <c r="B3" s="181"/>
    </row>
    <row r="4" spans="1:15" ht="33" customHeight="1">
      <c r="A4" s="205" t="s">
        <v>249</v>
      </c>
      <c r="B4" s="182"/>
      <c r="C4" s="182"/>
      <c r="D4" s="182"/>
      <c r="E4" s="182"/>
      <c r="F4" s="182"/>
      <c r="G4" s="182"/>
      <c r="H4" s="182"/>
      <c r="I4" s="182"/>
      <c r="J4" s="182"/>
      <c r="K4" s="182"/>
      <c r="L4" s="182"/>
      <c r="M4" s="183" t="s">
        <v>158</v>
      </c>
    </row>
    <row r="5" spans="1:15" ht="19.5">
      <c r="A5" s="349" t="s">
        <v>159</v>
      </c>
      <c r="B5" s="349" t="s">
        <v>160</v>
      </c>
      <c r="C5" s="349"/>
      <c r="D5" s="349"/>
      <c r="E5" s="349"/>
      <c r="F5" s="349"/>
      <c r="G5" s="349"/>
      <c r="H5" s="349"/>
      <c r="I5" s="349"/>
      <c r="J5" s="349" t="s">
        <v>161</v>
      </c>
      <c r="K5" s="349"/>
      <c r="L5" s="349"/>
      <c r="M5" s="349"/>
    </row>
    <row r="6" spans="1:15" ht="19.5">
      <c r="A6" s="349"/>
      <c r="B6" s="349" t="s">
        <v>162</v>
      </c>
      <c r="C6" s="349"/>
      <c r="D6" s="349"/>
      <c r="E6" s="349"/>
      <c r="F6" s="349"/>
      <c r="G6" s="349"/>
      <c r="H6" s="349"/>
      <c r="I6" s="349"/>
      <c r="J6" s="349" t="s">
        <v>163</v>
      </c>
      <c r="K6" s="349"/>
      <c r="L6" s="349"/>
      <c r="M6" s="349"/>
    </row>
    <row r="7" spans="1:15" ht="19.5">
      <c r="A7" s="349"/>
      <c r="B7" s="349" t="s">
        <v>164</v>
      </c>
      <c r="C7" s="349"/>
      <c r="D7" s="349"/>
      <c r="E7" s="349"/>
      <c r="F7" s="349" t="s">
        <v>165</v>
      </c>
      <c r="G7" s="349"/>
      <c r="H7" s="349"/>
      <c r="I7" s="349"/>
      <c r="J7" s="349" t="s">
        <v>164</v>
      </c>
      <c r="K7" s="349"/>
      <c r="L7" s="349" t="s">
        <v>165</v>
      </c>
      <c r="M7" s="349"/>
    </row>
    <row r="8" spans="1:15" ht="42" customHeight="1">
      <c r="A8" s="349"/>
      <c r="B8" s="350" t="s">
        <v>166</v>
      </c>
      <c r="C8" s="351"/>
      <c r="D8" s="352" t="s">
        <v>167</v>
      </c>
      <c r="E8" s="351"/>
      <c r="F8" s="352" t="s">
        <v>168</v>
      </c>
      <c r="G8" s="351"/>
      <c r="H8" s="352" t="s">
        <v>169</v>
      </c>
      <c r="I8" s="351"/>
      <c r="J8" s="349"/>
      <c r="K8" s="349"/>
      <c r="L8" s="349"/>
      <c r="M8" s="349"/>
    </row>
    <row r="9" spans="1:15" ht="19.5">
      <c r="A9" s="349"/>
      <c r="B9" s="184" t="s">
        <v>170</v>
      </c>
      <c r="C9" s="184" t="s">
        <v>171</v>
      </c>
      <c r="D9" s="184" t="s">
        <v>170</v>
      </c>
      <c r="E9" s="184" t="s">
        <v>171</v>
      </c>
      <c r="F9" s="184" t="s">
        <v>170</v>
      </c>
      <c r="G9" s="184" t="s">
        <v>171</v>
      </c>
      <c r="H9" s="184" t="s">
        <v>170</v>
      </c>
      <c r="I9" s="184" t="s">
        <v>171</v>
      </c>
      <c r="J9" s="184" t="s">
        <v>170</v>
      </c>
      <c r="K9" s="184" t="s">
        <v>171</v>
      </c>
      <c r="L9" s="184" t="s">
        <v>170</v>
      </c>
      <c r="M9" s="184" t="s">
        <v>171</v>
      </c>
    </row>
    <row r="10" spans="1:15" ht="19.5">
      <c r="A10" s="185" t="s">
        <v>172</v>
      </c>
      <c r="B10" s="186"/>
      <c r="C10" s="186"/>
      <c r="D10" s="186"/>
      <c r="E10" s="186"/>
      <c r="F10" s="186"/>
      <c r="G10" s="186"/>
      <c r="H10" s="186"/>
      <c r="I10" s="186"/>
      <c r="J10" s="186"/>
      <c r="K10" s="186"/>
      <c r="L10" s="186"/>
      <c r="M10" s="186"/>
      <c r="N10" s="187"/>
      <c r="O10" s="187"/>
    </row>
    <row r="11" spans="1:15" ht="19.149999999999999" customHeight="1">
      <c r="A11" s="185" t="s">
        <v>173</v>
      </c>
      <c r="B11" s="188"/>
      <c r="C11" s="188"/>
      <c r="D11" s="188"/>
      <c r="E11" s="188"/>
      <c r="F11" s="189"/>
      <c r="G11" s="189"/>
      <c r="H11" s="188"/>
      <c r="I11" s="188"/>
      <c r="J11" s="188"/>
      <c r="K11" s="188"/>
      <c r="L11" s="190"/>
      <c r="M11" s="190"/>
    </row>
    <row r="12" spans="1:15" ht="18.75">
      <c r="A12" s="191"/>
      <c r="B12" s="192"/>
      <c r="C12" s="193"/>
      <c r="D12" s="192"/>
      <c r="E12" s="193"/>
      <c r="F12" s="192"/>
      <c r="G12" s="182"/>
      <c r="H12" s="192"/>
      <c r="I12" s="182"/>
      <c r="J12" s="192"/>
      <c r="K12" s="182"/>
      <c r="L12" s="192"/>
      <c r="M12" s="183"/>
    </row>
    <row r="13" spans="1:15" ht="19.5">
      <c r="A13" s="349" t="s">
        <v>174</v>
      </c>
      <c r="B13" s="349" t="s">
        <v>160</v>
      </c>
      <c r="C13" s="349"/>
      <c r="D13" s="349"/>
      <c r="E13" s="349"/>
      <c r="F13" s="349"/>
      <c r="G13" s="349"/>
      <c r="H13" s="349"/>
      <c r="I13" s="349"/>
      <c r="J13" s="349" t="s">
        <v>161</v>
      </c>
      <c r="K13" s="349"/>
      <c r="L13" s="349"/>
      <c r="M13" s="349"/>
    </row>
    <row r="14" spans="1:15" ht="19.5">
      <c r="A14" s="349"/>
      <c r="B14" s="349" t="s">
        <v>162</v>
      </c>
      <c r="C14" s="349"/>
      <c r="D14" s="349"/>
      <c r="E14" s="349"/>
      <c r="F14" s="349"/>
      <c r="G14" s="349"/>
      <c r="H14" s="349"/>
      <c r="I14" s="349"/>
      <c r="J14" s="349" t="s">
        <v>163</v>
      </c>
      <c r="K14" s="349"/>
      <c r="L14" s="349"/>
      <c r="M14" s="349"/>
    </row>
    <row r="15" spans="1:15" ht="19.5">
      <c r="A15" s="349"/>
      <c r="B15" s="349" t="s">
        <v>164</v>
      </c>
      <c r="C15" s="349"/>
      <c r="D15" s="349"/>
      <c r="E15" s="349"/>
      <c r="F15" s="349" t="s">
        <v>165</v>
      </c>
      <c r="G15" s="349"/>
      <c r="H15" s="349"/>
      <c r="I15" s="349"/>
      <c r="J15" s="349" t="s">
        <v>164</v>
      </c>
      <c r="K15" s="349"/>
      <c r="L15" s="349" t="s">
        <v>165</v>
      </c>
      <c r="M15" s="349"/>
    </row>
    <row r="16" spans="1:15" ht="19.5">
      <c r="A16" s="349"/>
      <c r="B16" s="350" t="s">
        <v>166</v>
      </c>
      <c r="C16" s="351"/>
      <c r="D16" s="352" t="s">
        <v>167</v>
      </c>
      <c r="E16" s="351"/>
      <c r="F16" s="352" t="s">
        <v>168</v>
      </c>
      <c r="G16" s="351"/>
      <c r="H16" s="352" t="s">
        <v>169</v>
      </c>
      <c r="I16" s="351"/>
      <c r="J16" s="349"/>
      <c r="K16" s="349"/>
      <c r="L16" s="349"/>
      <c r="M16" s="349"/>
    </row>
    <row r="17" spans="1:15" ht="19.5">
      <c r="A17" s="349"/>
      <c r="B17" s="184" t="s">
        <v>170</v>
      </c>
      <c r="C17" s="184" t="s">
        <v>171</v>
      </c>
      <c r="D17" s="184" t="s">
        <v>170</v>
      </c>
      <c r="E17" s="184" t="s">
        <v>171</v>
      </c>
      <c r="F17" s="184" t="s">
        <v>170</v>
      </c>
      <c r="G17" s="184" t="s">
        <v>171</v>
      </c>
      <c r="H17" s="184" t="s">
        <v>170</v>
      </c>
      <c r="I17" s="184" t="s">
        <v>171</v>
      </c>
      <c r="J17" s="184" t="s">
        <v>170</v>
      </c>
      <c r="K17" s="184" t="s">
        <v>171</v>
      </c>
      <c r="L17" s="184" t="s">
        <v>170</v>
      </c>
      <c r="M17" s="184" t="s">
        <v>171</v>
      </c>
    </row>
    <row r="18" spans="1:15" ht="19.5">
      <c r="A18" s="185" t="s">
        <v>172</v>
      </c>
      <c r="B18" s="186"/>
      <c r="C18" s="186"/>
      <c r="D18" s="186"/>
      <c r="E18" s="186"/>
      <c r="F18" s="186"/>
      <c r="G18" s="186"/>
      <c r="H18" s="186"/>
      <c r="I18" s="186"/>
      <c r="J18" s="186"/>
      <c r="K18" s="186"/>
      <c r="L18" s="186"/>
      <c r="M18" s="186"/>
      <c r="N18" s="187"/>
      <c r="O18" s="187"/>
    </row>
    <row r="19" spans="1:15" s="195" customFormat="1" ht="19.5">
      <c r="A19" s="185" t="s">
        <v>173</v>
      </c>
      <c r="B19" s="186"/>
      <c r="C19" s="186"/>
      <c r="D19" s="186"/>
      <c r="E19" s="186"/>
      <c r="F19" s="190"/>
      <c r="G19" s="190"/>
      <c r="H19" s="186"/>
      <c r="I19" s="186"/>
      <c r="J19" s="186"/>
      <c r="K19" s="186"/>
      <c r="L19" s="190"/>
      <c r="M19" s="190"/>
      <c r="N19" s="194"/>
      <c r="O19" s="194"/>
    </row>
    <row r="20" spans="1:15" s="195" customFormat="1" ht="18.75">
      <c r="A20" s="196"/>
      <c r="B20" s="192"/>
      <c r="C20" s="193"/>
      <c r="D20" s="192"/>
      <c r="E20" s="193"/>
      <c r="F20" s="192"/>
      <c r="G20" s="197"/>
      <c r="H20" s="192"/>
      <c r="I20" s="197"/>
      <c r="J20" s="192"/>
      <c r="K20" s="197"/>
      <c r="L20" s="192"/>
      <c r="M20" s="197"/>
      <c r="N20" s="194"/>
      <c r="O20" s="194"/>
    </row>
    <row r="21" spans="1:15">
      <c r="A21" s="195"/>
      <c r="B21" s="195"/>
      <c r="C21" s="195"/>
      <c r="D21" s="195"/>
      <c r="E21" s="195"/>
      <c r="F21" s="195"/>
      <c r="G21" s="195"/>
    </row>
    <row r="22" spans="1:15">
      <c r="A22" s="195"/>
      <c r="B22" s="195"/>
      <c r="C22" s="195"/>
      <c r="D22" s="195"/>
      <c r="E22" s="195"/>
      <c r="F22" s="195"/>
      <c r="G22" s="195"/>
    </row>
    <row r="23" spans="1:15" ht="19.5">
      <c r="A23" s="286" t="s">
        <v>250</v>
      </c>
      <c r="B23" s="101"/>
      <c r="C23" s="101"/>
      <c r="D23" s="102" t="s">
        <v>108</v>
      </c>
      <c r="E23" s="103"/>
      <c r="F23" s="103"/>
      <c r="G23" s="195"/>
    </row>
    <row r="24" spans="1:15" ht="16.5">
      <c r="A24" s="353" t="s">
        <v>109</v>
      </c>
      <c r="B24" s="353"/>
      <c r="C24" s="287" t="s">
        <v>251</v>
      </c>
      <c r="D24" s="95" t="s">
        <v>110</v>
      </c>
      <c r="E24" s="104"/>
      <c r="F24" s="105"/>
      <c r="G24" s="95" t="s">
        <v>175</v>
      </c>
      <c r="H24" s="95" t="s">
        <v>176</v>
      </c>
      <c r="I24" s="95" t="s">
        <v>177</v>
      </c>
    </row>
    <row r="25" spans="1:15">
      <c r="A25" s="353"/>
      <c r="B25" s="353"/>
      <c r="C25" s="198">
        <f>G25/I25</f>
        <v>0</v>
      </c>
      <c r="D25" s="198">
        <f>H25/I25</f>
        <v>0</v>
      </c>
      <c r="E25" s="106"/>
      <c r="F25" s="107"/>
      <c r="G25" s="96"/>
      <c r="H25" s="96"/>
      <c r="I25" s="199">
        <v>2.6824076956215239E-4</v>
      </c>
    </row>
    <row r="26" spans="1:15" ht="20.25">
      <c r="A26" s="200"/>
      <c r="B26" s="108"/>
      <c r="C26" s="109"/>
      <c r="D26" s="109"/>
      <c r="E26" s="107"/>
      <c r="F26" s="107"/>
      <c r="G26" s="195"/>
    </row>
    <row r="27" spans="1:15">
      <c r="A27" s="103"/>
      <c r="B27" s="110"/>
      <c r="C27" s="103"/>
      <c r="D27" s="103"/>
      <c r="E27" s="103"/>
      <c r="F27" s="103"/>
      <c r="G27" s="195"/>
    </row>
    <row r="28" spans="1:15" ht="19.5">
      <c r="A28" s="206" t="s">
        <v>186</v>
      </c>
      <c r="B28" s="110"/>
      <c r="C28" s="102" t="s">
        <v>111</v>
      </c>
      <c r="D28" s="103"/>
      <c r="E28" s="103"/>
      <c r="G28" s="195"/>
    </row>
    <row r="29" spans="1:15" ht="16.5">
      <c r="A29" s="347" t="s">
        <v>178</v>
      </c>
      <c r="B29" s="100" t="s">
        <v>179</v>
      </c>
      <c r="C29" s="100" t="s">
        <v>180</v>
      </c>
      <c r="D29" s="195"/>
      <c r="E29" s="195"/>
      <c r="F29" s="195"/>
      <c r="G29" s="195"/>
    </row>
    <row r="30" spans="1:15" ht="16.5">
      <c r="A30" s="348"/>
      <c r="B30" s="201" t="s">
        <v>181</v>
      </c>
      <c r="C30" s="198">
        <f>表5_地震損失評估!J23+表5_地震損失評估!F37</f>
        <v>0</v>
      </c>
      <c r="D30" s="195"/>
      <c r="E30" s="195"/>
      <c r="F30" s="195"/>
      <c r="G30" s="195"/>
    </row>
    <row r="31" spans="1:15" ht="16.5">
      <c r="A31" s="348"/>
      <c r="B31" s="201" t="s">
        <v>182</v>
      </c>
      <c r="C31" s="198">
        <f>表5_地震損失評估!K23+表5_地震損失評估!G37</f>
        <v>0</v>
      </c>
      <c r="D31" s="195"/>
      <c r="E31" s="195"/>
      <c r="F31" s="195"/>
      <c r="G31" s="195"/>
    </row>
    <row r="32" spans="1:15" ht="16.5">
      <c r="A32" s="348"/>
      <c r="B32" s="201" t="s">
        <v>183</v>
      </c>
      <c r="C32" s="198">
        <f>表5_地震損失評估!L23+表5_地震損失評估!H37</f>
        <v>0</v>
      </c>
      <c r="D32" s="195"/>
      <c r="E32" s="195"/>
      <c r="F32" s="195"/>
      <c r="G32" s="195"/>
    </row>
    <row r="33" spans="1:7" ht="16.5">
      <c r="A33" s="348"/>
      <c r="B33" s="201" t="s">
        <v>184</v>
      </c>
      <c r="C33" s="198">
        <f>表5_地震損失評估!M23+表5_地震損失評估!I37</f>
        <v>0</v>
      </c>
      <c r="D33" s="195"/>
      <c r="E33" s="195"/>
      <c r="F33" s="195"/>
      <c r="G33" s="195"/>
    </row>
    <row r="34" spans="1:7">
      <c r="A34" s="202"/>
      <c r="B34" s="202"/>
      <c r="C34" s="202"/>
    </row>
    <row r="35" spans="1:7" ht="16.5">
      <c r="A35" s="347" t="s">
        <v>178</v>
      </c>
      <c r="B35" s="100" t="s">
        <v>179</v>
      </c>
      <c r="C35" s="100" t="s">
        <v>185</v>
      </c>
    </row>
    <row r="36" spans="1:7" ht="16.5">
      <c r="A36" s="348"/>
      <c r="B36" s="203" t="s">
        <v>181</v>
      </c>
      <c r="C36" s="198">
        <f>表6_颱洪損失評估!J23+表6_颱洪損失評估!F37</f>
        <v>0</v>
      </c>
    </row>
    <row r="37" spans="1:7" ht="16.5">
      <c r="A37" s="348"/>
      <c r="B37" s="203" t="s">
        <v>182</v>
      </c>
      <c r="C37" s="198">
        <f>表6_颱洪損失評估!K23+表6_颱洪損失評估!G37</f>
        <v>0</v>
      </c>
    </row>
    <row r="38" spans="1:7" ht="16.5">
      <c r="A38" s="348"/>
      <c r="B38" s="203" t="s">
        <v>183</v>
      </c>
      <c r="C38" s="198">
        <f>表6_颱洪損失評估!L23+表6_颱洪損失評估!H37</f>
        <v>0</v>
      </c>
    </row>
    <row r="39" spans="1:7" ht="16.5">
      <c r="A39" s="348"/>
      <c r="B39" s="203" t="s">
        <v>184</v>
      </c>
      <c r="C39" s="198">
        <f>表6_颱洪損失評估!M23+表6_颱洪損失評估!I37</f>
        <v>0</v>
      </c>
    </row>
  </sheetData>
  <mergeCells count="29">
    <mergeCell ref="A24:B25"/>
    <mergeCell ref="A13:A17"/>
    <mergeCell ref="B13:I13"/>
    <mergeCell ref="B14:I14"/>
    <mergeCell ref="J14:M14"/>
    <mergeCell ref="B15:E15"/>
    <mergeCell ref="F15:I15"/>
    <mergeCell ref="J15:K16"/>
    <mergeCell ref="L15:M16"/>
    <mergeCell ref="B16:C16"/>
    <mergeCell ref="D16:E16"/>
    <mergeCell ref="F16:G16"/>
    <mergeCell ref="H16:I16"/>
    <mergeCell ref="A29:A33"/>
    <mergeCell ref="A35:A39"/>
    <mergeCell ref="B6:I6"/>
    <mergeCell ref="J6:M6"/>
    <mergeCell ref="B5:I5"/>
    <mergeCell ref="J5:M5"/>
    <mergeCell ref="A5:A9"/>
    <mergeCell ref="B8:C8"/>
    <mergeCell ref="D8:E8"/>
    <mergeCell ref="F8:G8"/>
    <mergeCell ref="H8:I8"/>
    <mergeCell ref="J7:K8"/>
    <mergeCell ref="L7:M8"/>
    <mergeCell ref="B7:E7"/>
    <mergeCell ref="F7:I7"/>
    <mergeCell ref="J13:M13"/>
  </mergeCells>
  <phoneticPr fontId="3" type="noConversion"/>
  <pageMargins left="0.70866141732283472" right="0.70866141732283472" top="0.74803149606299213" bottom="0.74803149606299213" header="0.31496062992125984" footer="0.31496062992125984"/>
  <pageSetup paperSize="9" scale="36" orientation="landscape" r:id="rId1"/>
  <headerFooter scaleWithDoc="0">
    <oddFooter>&amp;R&amp;A</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AE38"/>
  <sheetViews>
    <sheetView zoomScale="70" zoomScaleNormal="70" zoomScaleSheetLayoutView="70" workbookViewId="0">
      <selection activeCell="B3" sqref="B3"/>
    </sheetView>
  </sheetViews>
  <sheetFormatPr defaultRowHeight="15.75"/>
  <cols>
    <col min="1" max="1" width="3.75" style="178" customWidth="1"/>
    <col min="2" max="2" width="43.625" style="178" customWidth="1"/>
    <col min="3" max="3" width="24.5" style="178" customWidth="1"/>
    <col min="4" max="4" width="40.875" style="178" customWidth="1"/>
    <col min="5" max="5" width="24.875" style="178" bestFit="1" customWidth="1"/>
    <col min="6" max="6" width="18.625" style="178" bestFit="1" customWidth="1"/>
    <col min="7" max="7" width="16.375" style="178" customWidth="1"/>
    <col min="8" max="8" width="18.375" style="178" customWidth="1"/>
    <col min="9" max="9" width="16.25" style="178" customWidth="1"/>
    <col min="10" max="13" width="13.875" style="178" customWidth="1"/>
    <col min="14" max="14" width="5" style="178" customWidth="1"/>
    <col min="15" max="15" width="15.875" style="178" bestFit="1" customWidth="1"/>
    <col min="16" max="16" width="17.25" style="178" bestFit="1" customWidth="1"/>
    <col min="17" max="18" width="22.5" style="178" bestFit="1" customWidth="1"/>
    <col min="19" max="20" width="23.75" style="178" bestFit="1" customWidth="1"/>
    <col min="21" max="22" width="15.25" style="178" customWidth="1"/>
    <col min="23" max="23" width="9" style="178"/>
    <col min="24" max="24" width="19.625" style="178" bestFit="1" customWidth="1"/>
    <col min="25" max="25" width="11.375" style="178" bestFit="1" customWidth="1"/>
    <col min="26" max="26" width="12.125" style="178" bestFit="1" customWidth="1"/>
    <col min="27" max="28" width="14.375" style="178" bestFit="1" customWidth="1"/>
    <col min="29" max="29" width="11.75" style="178" bestFit="1" customWidth="1"/>
    <col min="30" max="30" width="11.125" style="178" bestFit="1" customWidth="1"/>
    <col min="31" max="31" width="11.75" style="178" bestFit="1" customWidth="1"/>
    <col min="32" max="16384" width="9" style="178"/>
  </cols>
  <sheetData>
    <row r="2" spans="2:31" ht="19.5">
      <c r="B2" s="289" t="s">
        <v>254</v>
      </c>
      <c r="J2" s="208"/>
    </row>
    <row r="3" spans="2:31" ht="6.75" customHeight="1"/>
    <row r="4" spans="2:31" ht="19.5" thickBot="1">
      <c r="B4" s="182"/>
      <c r="C4" s="182"/>
      <c r="D4" s="182"/>
      <c r="E4" s="182"/>
      <c r="F4" s="182"/>
      <c r="G4" s="182"/>
      <c r="H4" s="182"/>
      <c r="I4" s="204"/>
      <c r="J4" s="204"/>
      <c r="K4" s="204"/>
      <c r="L4" s="204"/>
      <c r="M4" s="209" t="s">
        <v>187</v>
      </c>
      <c r="U4" s="210"/>
    </row>
    <row r="5" spans="2:31" ht="18.75" customHeight="1">
      <c r="B5" s="373" t="s">
        <v>188</v>
      </c>
      <c r="C5" s="384" t="s">
        <v>189</v>
      </c>
      <c r="D5" s="384"/>
      <c r="E5" s="384"/>
      <c r="F5" s="384"/>
      <c r="G5" s="384" t="s">
        <v>190</v>
      </c>
      <c r="H5" s="386"/>
      <c r="I5" s="356" t="s">
        <v>191</v>
      </c>
      <c r="J5" s="354" t="s">
        <v>192</v>
      </c>
      <c r="K5" s="354"/>
      <c r="L5" s="354"/>
      <c r="M5" s="355"/>
    </row>
    <row r="6" spans="2:31" ht="19.5">
      <c r="B6" s="374"/>
      <c r="C6" s="378" t="s">
        <v>193</v>
      </c>
      <c r="D6" s="378"/>
      <c r="E6" s="378"/>
      <c r="F6" s="378"/>
      <c r="G6" s="378" t="s">
        <v>194</v>
      </c>
      <c r="H6" s="387"/>
      <c r="I6" s="357"/>
      <c r="J6" s="358" t="s">
        <v>195</v>
      </c>
      <c r="K6" s="358" t="s">
        <v>196</v>
      </c>
      <c r="L6" s="358" t="s">
        <v>197</v>
      </c>
      <c r="M6" s="359" t="s">
        <v>198</v>
      </c>
      <c r="O6" s="388" t="s">
        <v>256</v>
      </c>
      <c r="P6" s="388"/>
      <c r="Q6" s="388"/>
      <c r="R6" s="388"/>
      <c r="S6" s="388"/>
      <c r="T6" s="388"/>
      <c r="U6" s="388"/>
      <c r="V6" s="388"/>
      <c r="X6" s="388" t="s">
        <v>257</v>
      </c>
      <c r="Y6" s="388"/>
      <c r="Z6" s="388"/>
      <c r="AA6" s="388"/>
      <c r="AB6" s="388"/>
      <c r="AC6" s="388"/>
      <c r="AD6" s="388"/>
      <c r="AE6" s="388"/>
    </row>
    <row r="7" spans="2:31" ht="24.75" customHeight="1">
      <c r="B7" s="374"/>
      <c r="C7" s="378" t="s">
        <v>199</v>
      </c>
      <c r="D7" s="378"/>
      <c r="E7" s="378" t="s">
        <v>200</v>
      </c>
      <c r="F7" s="378"/>
      <c r="G7" s="378" t="s">
        <v>199</v>
      </c>
      <c r="H7" s="387" t="s">
        <v>200</v>
      </c>
      <c r="I7" s="357"/>
      <c r="J7" s="358"/>
      <c r="K7" s="358"/>
      <c r="L7" s="358"/>
      <c r="M7" s="359"/>
      <c r="O7" s="385" t="s">
        <v>201</v>
      </c>
      <c r="P7" s="385"/>
      <c r="Q7" s="390" t="s">
        <v>189</v>
      </c>
      <c r="R7" s="391"/>
      <c r="S7" s="391"/>
      <c r="T7" s="392"/>
      <c r="U7" s="390" t="s">
        <v>190</v>
      </c>
      <c r="V7" s="392"/>
      <c r="X7" s="385" t="s">
        <v>201</v>
      </c>
      <c r="Y7" s="385"/>
      <c r="Z7" s="390" t="s">
        <v>189</v>
      </c>
      <c r="AA7" s="391"/>
      <c r="AB7" s="391"/>
      <c r="AC7" s="392"/>
      <c r="AD7" s="390" t="s">
        <v>190</v>
      </c>
      <c r="AE7" s="392"/>
    </row>
    <row r="8" spans="2:31" ht="38.25">
      <c r="B8" s="374"/>
      <c r="C8" s="211" t="s">
        <v>202</v>
      </c>
      <c r="D8" s="212" t="s">
        <v>203</v>
      </c>
      <c r="E8" s="212" t="s">
        <v>204</v>
      </c>
      <c r="F8" s="212" t="s">
        <v>205</v>
      </c>
      <c r="G8" s="378"/>
      <c r="H8" s="387"/>
      <c r="I8" s="357"/>
      <c r="J8" s="358"/>
      <c r="K8" s="358"/>
      <c r="L8" s="358"/>
      <c r="M8" s="359"/>
      <c r="O8" s="385"/>
      <c r="P8" s="385"/>
      <c r="Q8" s="393"/>
      <c r="R8" s="394"/>
      <c r="S8" s="394"/>
      <c r="T8" s="395"/>
      <c r="U8" s="393"/>
      <c r="V8" s="395"/>
      <c r="X8" s="385"/>
      <c r="Y8" s="385"/>
      <c r="Z8" s="393"/>
      <c r="AA8" s="394"/>
      <c r="AB8" s="394"/>
      <c r="AC8" s="395"/>
      <c r="AD8" s="393"/>
      <c r="AE8" s="395"/>
    </row>
    <row r="9" spans="2:31" ht="27.6" customHeight="1">
      <c r="B9" s="213" t="s">
        <v>172</v>
      </c>
      <c r="C9" s="214">
        <f>表4_公司資料表!B10</f>
        <v>0</v>
      </c>
      <c r="D9" s="214">
        <f>表4_公司資料表!D10</f>
        <v>0</v>
      </c>
      <c r="E9" s="214">
        <f>表4_公司資料表!F10</f>
        <v>0</v>
      </c>
      <c r="F9" s="214">
        <f>表4_公司資料表!H10</f>
        <v>0</v>
      </c>
      <c r="G9" s="214">
        <f>表4_公司資料表!J10</f>
        <v>0</v>
      </c>
      <c r="H9" s="215">
        <f>表4_公司資料表!L10</f>
        <v>0</v>
      </c>
      <c r="I9" s="216">
        <f>ROUND((C9*Q$11+D9*R$11+E9*S$11+F9*T$11+G9*U$11+H9*V$11)/1000,0)*(1+$P$19)</f>
        <v>0</v>
      </c>
      <c r="J9" s="214">
        <f>ROUND((C9*Q$12+D9*R$12+E9*S$12+F9*T$12+G9*U$12+H9*V$12)/1000*$P$18,0)*(1+$P$19)</f>
        <v>0</v>
      </c>
      <c r="K9" s="214">
        <f>ROUND((C9*Q$13+D9*R$13+E9*S$13+F9*T$13+G9*U$13+H9*V$13)/1000*$P$18,0)*(1+$P$19)</f>
        <v>0</v>
      </c>
      <c r="L9" s="214">
        <f>ROUND((C9*Q$14+D9*R$14+E9*S$14+F9*T$14+G9*U$14+H9*V$14)/1000*$P$18,0)*(1+$P$19)</f>
        <v>0</v>
      </c>
      <c r="M9" s="217">
        <f>ROUND((C9*Q$15+D9*R$15+E9*S$15+F9*T$15+G9*U$15+H9*V$15)/1000*$P$18,0)*(1+$P$19)</f>
        <v>0</v>
      </c>
      <c r="O9" s="385"/>
      <c r="P9" s="385"/>
      <c r="Q9" s="389" t="s">
        <v>199</v>
      </c>
      <c r="R9" s="389"/>
      <c r="S9" s="389" t="s">
        <v>200</v>
      </c>
      <c r="T9" s="389"/>
      <c r="U9" s="389" t="s">
        <v>199</v>
      </c>
      <c r="V9" s="389" t="s">
        <v>200</v>
      </c>
      <c r="X9" s="385"/>
      <c r="Y9" s="385"/>
      <c r="Z9" s="389" t="s">
        <v>199</v>
      </c>
      <c r="AA9" s="389"/>
      <c r="AB9" s="389" t="s">
        <v>200</v>
      </c>
      <c r="AC9" s="389"/>
      <c r="AD9" s="389" t="s">
        <v>199</v>
      </c>
      <c r="AE9" s="389" t="s">
        <v>200</v>
      </c>
    </row>
    <row r="10" spans="2:31" ht="81" customHeight="1">
      <c r="B10" s="218" t="s">
        <v>206</v>
      </c>
      <c r="C10" s="214">
        <f>表4_公司資料表!B11</f>
        <v>0</v>
      </c>
      <c r="D10" s="214">
        <f>表4_公司資料表!D11</f>
        <v>0</v>
      </c>
      <c r="E10" s="219"/>
      <c r="F10" s="214">
        <f>表4_公司資料表!H11</f>
        <v>0</v>
      </c>
      <c r="G10" s="214">
        <f>表4_公司資料表!J11</f>
        <v>0</v>
      </c>
      <c r="H10" s="220"/>
      <c r="I10" s="216">
        <f>ROUND((C10*Z$11+D10*AA$11+F10*AC$11+G10*AD$11)/1000,0)*(1+$Y$20)</f>
        <v>0</v>
      </c>
      <c r="J10" s="214">
        <f>ROUND((C10*Z$12+D10*AA$12+F10*AC$12+G10*AD$12)/1000*$Y$19,0)*(1+$Y$20)</f>
        <v>0</v>
      </c>
      <c r="K10" s="214">
        <f>ROUND((C10*Z$13+D10*AA$13+F10*AC$13+G10*AD$13)/1000*$Y$19,0)*(1+$Y$20)</f>
        <v>0</v>
      </c>
      <c r="L10" s="214">
        <f>ROUND((C10*Z$14+D10*AA$14+F10*AC$14+G10*AD$14)/1000*$Y$19,0)*(1+$Y$20)</f>
        <v>0</v>
      </c>
      <c r="M10" s="217">
        <f>ROUND((C10*Z$15+D10*AA$15+F10*AC$15+G10*AD$15)/1000*$Y$19,0)*(1+$Y$20)</f>
        <v>0</v>
      </c>
      <c r="O10" s="385"/>
      <c r="P10" s="385"/>
      <c r="Q10" s="221" t="s">
        <v>202</v>
      </c>
      <c r="R10" s="222" t="s">
        <v>203</v>
      </c>
      <c r="S10" s="222" t="s">
        <v>204</v>
      </c>
      <c r="T10" s="222" t="s">
        <v>205</v>
      </c>
      <c r="U10" s="389"/>
      <c r="V10" s="389"/>
      <c r="X10" s="385"/>
      <c r="Y10" s="385"/>
      <c r="Z10" s="221" t="s">
        <v>202</v>
      </c>
      <c r="AA10" s="222" t="s">
        <v>203</v>
      </c>
      <c r="AB10" s="222" t="s">
        <v>204</v>
      </c>
      <c r="AC10" s="222" t="s">
        <v>205</v>
      </c>
      <c r="AD10" s="389"/>
      <c r="AE10" s="389"/>
    </row>
    <row r="11" spans="2:31" ht="35.25" customHeight="1" thickBot="1">
      <c r="B11" s="223" t="s">
        <v>207</v>
      </c>
      <c r="C11" s="361">
        <f>C9+C10</f>
        <v>0</v>
      </c>
      <c r="D11" s="362"/>
      <c r="E11" s="362"/>
      <c r="F11" s="362"/>
      <c r="G11" s="362"/>
      <c r="H11" s="363"/>
      <c r="I11" s="224">
        <f>I9+I10</f>
        <v>0</v>
      </c>
      <c r="J11" s="225">
        <f t="shared" ref="J11:M11" si="0">J9+J10</f>
        <v>0</v>
      </c>
      <c r="K11" s="225">
        <f t="shared" si="0"/>
        <v>0</v>
      </c>
      <c r="L11" s="225">
        <f t="shared" si="0"/>
        <v>0</v>
      </c>
      <c r="M11" s="226">
        <f t="shared" si="0"/>
        <v>0</v>
      </c>
      <c r="O11" s="385" t="s">
        <v>6</v>
      </c>
      <c r="P11" s="385"/>
      <c r="Q11" s="227">
        <v>0.51008129612036102</v>
      </c>
      <c r="R11" s="227">
        <v>0.76951537080273136</v>
      </c>
      <c r="S11" s="227">
        <v>0.18840227825338127</v>
      </c>
      <c r="T11" s="227">
        <v>0.576417797391648</v>
      </c>
      <c r="U11" s="227">
        <v>13.171990056751557</v>
      </c>
      <c r="V11" s="227">
        <v>8.9480940794809403</v>
      </c>
      <c r="X11" s="385" t="s">
        <v>6</v>
      </c>
      <c r="Y11" s="385"/>
      <c r="Z11" s="227">
        <v>0.22945857540399353</v>
      </c>
      <c r="AA11" s="227">
        <v>0.23361295006433341</v>
      </c>
      <c r="AB11" s="228"/>
      <c r="AC11" s="227">
        <v>0.21606568396792625</v>
      </c>
      <c r="AD11" s="227">
        <v>13.171990056751557</v>
      </c>
      <c r="AE11" s="228"/>
    </row>
    <row r="12" spans="2:31" ht="23.25" customHeight="1">
      <c r="O12" s="360" t="s">
        <v>288</v>
      </c>
      <c r="P12" s="229" t="s">
        <v>5</v>
      </c>
      <c r="Q12" s="227">
        <v>2.2764739326853145</v>
      </c>
      <c r="R12" s="227">
        <v>3.1045964959972259</v>
      </c>
      <c r="S12" s="227">
        <v>0.84056401066893172</v>
      </c>
      <c r="T12" s="227">
        <v>2.2672433364071485</v>
      </c>
      <c r="U12" s="227">
        <v>75.268514610008921</v>
      </c>
      <c r="V12" s="227">
        <v>24.810624493106239</v>
      </c>
      <c r="X12" s="360" t="s">
        <v>288</v>
      </c>
      <c r="Y12" s="229" t="s">
        <v>5</v>
      </c>
      <c r="Z12" s="227">
        <v>0.79089977054142468</v>
      </c>
      <c r="AA12" s="227">
        <v>0.75474953097707731</v>
      </c>
      <c r="AB12" s="228"/>
      <c r="AC12" s="227">
        <v>0.7442262447784127</v>
      </c>
      <c r="AD12" s="227">
        <v>75.268514610008921</v>
      </c>
      <c r="AE12" s="228"/>
    </row>
    <row r="13" spans="2:31" ht="23.25" customHeight="1">
      <c r="B13" s="207" t="s">
        <v>208</v>
      </c>
      <c r="C13" s="182"/>
      <c r="D13" s="182"/>
      <c r="E13" s="182"/>
      <c r="F13" s="182"/>
      <c r="G13" s="182"/>
      <c r="H13" s="182"/>
      <c r="O13" s="360"/>
      <c r="P13" s="229" t="s">
        <v>3</v>
      </c>
      <c r="Q13" s="227">
        <v>5.159850148254578</v>
      </c>
      <c r="R13" s="227">
        <v>7.2175234778738933</v>
      </c>
      <c r="S13" s="227">
        <v>2.1065250206520596</v>
      </c>
      <c r="T13" s="227">
        <v>6.1388495422210507</v>
      </c>
      <c r="U13" s="227">
        <v>155.24131138314337</v>
      </c>
      <c r="V13" s="227">
        <v>119.17234387672343</v>
      </c>
      <c r="X13" s="360"/>
      <c r="Y13" s="229" t="s">
        <v>3</v>
      </c>
      <c r="Z13" s="227">
        <v>2.1530049309183226</v>
      </c>
      <c r="AA13" s="227">
        <v>2.0414177790237136</v>
      </c>
      <c r="AB13" s="228"/>
      <c r="AC13" s="227">
        <v>2.2566860325538967</v>
      </c>
      <c r="AD13" s="227">
        <v>155.24131138314337</v>
      </c>
      <c r="AE13" s="228"/>
    </row>
    <row r="14" spans="2:31" ht="23.25" customHeight="1">
      <c r="B14" s="230"/>
      <c r="C14" s="182"/>
      <c r="D14" s="182"/>
      <c r="E14" s="182"/>
      <c r="F14" s="182"/>
      <c r="G14" s="182"/>
      <c r="H14" s="182"/>
      <c r="O14" s="360"/>
      <c r="P14" s="229" t="s">
        <v>4</v>
      </c>
      <c r="Q14" s="227">
        <v>7.4268781310117387</v>
      </c>
      <c r="R14" s="227">
        <v>11.118170357460151</v>
      </c>
      <c r="S14" s="227">
        <v>3.3545835517061326</v>
      </c>
      <c r="T14" s="227">
        <v>9.4724658038027485</v>
      </c>
      <c r="U14" s="227">
        <v>197.57985085127336</v>
      </c>
      <c r="V14" s="227">
        <v>173.6743714517437</v>
      </c>
      <c r="X14" s="360"/>
      <c r="Y14" s="229" t="s">
        <v>4</v>
      </c>
      <c r="Z14" s="227">
        <v>3.5248742859932625</v>
      </c>
      <c r="AA14" s="227">
        <v>3.676708429474048</v>
      </c>
      <c r="AB14" s="228"/>
      <c r="AC14" s="227">
        <v>3.93719690785999</v>
      </c>
      <c r="AD14" s="227">
        <v>197.57985085127336</v>
      </c>
      <c r="AE14" s="228"/>
    </row>
    <row r="15" spans="2:31" ht="23.25" customHeight="1" thickBot="1">
      <c r="B15" s="182"/>
      <c r="C15" s="182"/>
      <c r="D15" s="182"/>
      <c r="E15" s="182"/>
      <c r="F15" s="182"/>
      <c r="G15" s="182"/>
      <c r="H15" s="182"/>
      <c r="I15" s="204"/>
      <c r="J15" s="204"/>
      <c r="K15" s="204"/>
      <c r="L15" s="204"/>
      <c r="M15" s="209" t="s">
        <v>187</v>
      </c>
      <c r="O15" s="360"/>
      <c r="P15" s="231" t="s">
        <v>14</v>
      </c>
      <c r="Q15" s="227">
        <v>9.5097100901698788</v>
      </c>
      <c r="R15" s="227">
        <v>14.965747211473808</v>
      </c>
      <c r="S15" s="227">
        <v>4.6580545175406121</v>
      </c>
      <c r="T15" s="227">
        <v>14.506514567689806</v>
      </c>
      <c r="U15" s="227">
        <v>221.10126166690117</v>
      </c>
      <c r="V15" s="227">
        <v>230.21005677210053</v>
      </c>
      <c r="X15" s="360"/>
      <c r="Y15" s="231" t="s">
        <v>14</v>
      </c>
      <c r="Z15" s="227">
        <v>5.1554948005663235</v>
      </c>
      <c r="AA15" s="227">
        <v>5.3874740330220883</v>
      </c>
      <c r="AB15" s="228"/>
      <c r="AC15" s="227">
        <v>5.7377442742593754</v>
      </c>
      <c r="AD15" s="227">
        <v>221.10126166690117</v>
      </c>
      <c r="AE15" s="228"/>
    </row>
    <row r="16" spans="2:31" ht="37.5" customHeight="1">
      <c r="B16" s="373" t="s">
        <v>188</v>
      </c>
      <c r="C16" s="381" t="s">
        <v>189</v>
      </c>
      <c r="D16" s="382"/>
      <c r="E16" s="382"/>
      <c r="F16" s="383"/>
      <c r="G16" s="384" t="s">
        <v>190</v>
      </c>
      <c r="H16" s="381"/>
      <c r="I16" s="375" t="s">
        <v>191</v>
      </c>
      <c r="J16" s="377" t="s">
        <v>192</v>
      </c>
      <c r="K16" s="354"/>
      <c r="L16" s="354"/>
      <c r="M16" s="355"/>
    </row>
    <row r="17" spans="2:25" ht="19.5">
      <c r="B17" s="374"/>
      <c r="C17" s="378" t="s">
        <v>193</v>
      </c>
      <c r="D17" s="378"/>
      <c r="E17" s="378"/>
      <c r="F17" s="378"/>
      <c r="G17" s="378" t="s">
        <v>194</v>
      </c>
      <c r="H17" s="379"/>
      <c r="I17" s="376"/>
      <c r="J17" s="380" t="s">
        <v>195</v>
      </c>
      <c r="K17" s="358" t="s">
        <v>196</v>
      </c>
      <c r="L17" s="358" t="s">
        <v>197</v>
      </c>
      <c r="M17" s="359" t="s">
        <v>198</v>
      </c>
    </row>
    <row r="18" spans="2:25" ht="19.5">
      <c r="B18" s="374"/>
      <c r="C18" s="378" t="s">
        <v>199</v>
      </c>
      <c r="D18" s="378"/>
      <c r="E18" s="378" t="s">
        <v>200</v>
      </c>
      <c r="F18" s="378"/>
      <c r="G18" s="378" t="s">
        <v>199</v>
      </c>
      <c r="H18" s="379" t="s">
        <v>200</v>
      </c>
      <c r="I18" s="376"/>
      <c r="J18" s="380"/>
      <c r="K18" s="358"/>
      <c r="L18" s="358"/>
      <c r="M18" s="359"/>
      <c r="O18" s="111" t="s">
        <v>209</v>
      </c>
      <c r="P18" s="232">
        <v>0.93426920258915436</v>
      </c>
    </row>
    <row r="19" spans="2:25" ht="38.25">
      <c r="B19" s="374"/>
      <c r="C19" s="211" t="s">
        <v>202</v>
      </c>
      <c r="D19" s="212" t="s">
        <v>203</v>
      </c>
      <c r="E19" s="212" t="s">
        <v>204</v>
      </c>
      <c r="F19" s="212" t="s">
        <v>205</v>
      </c>
      <c r="G19" s="378"/>
      <c r="H19" s="379"/>
      <c r="I19" s="376"/>
      <c r="J19" s="380"/>
      <c r="K19" s="358"/>
      <c r="L19" s="358"/>
      <c r="M19" s="359"/>
      <c r="O19" s="111" t="s">
        <v>210</v>
      </c>
      <c r="P19" s="232">
        <v>0.03</v>
      </c>
      <c r="X19" s="111" t="s">
        <v>209</v>
      </c>
      <c r="Y19" s="232">
        <v>0.93426920258915436</v>
      </c>
    </row>
    <row r="20" spans="2:25" ht="31.5" customHeight="1">
      <c r="B20" s="213" t="s">
        <v>172</v>
      </c>
      <c r="C20" s="214">
        <f>表4_公司資料表!C10</f>
        <v>0</v>
      </c>
      <c r="D20" s="214">
        <f>表4_公司資料表!E10</f>
        <v>0</v>
      </c>
      <c r="E20" s="214">
        <f>表4_公司資料表!G10</f>
        <v>0</v>
      </c>
      <c r="F20" s="214">
        <f>表4_公司資料表!I10</f>
        <v>0</v>
      </c>
      <c r="G20" s="214">
        <f>表4_公司資料表!K10</f>
        <v>0</v>
      </c>
      <c r="H20" s="233">
        <f>表4_公司資料表!M10</f>
        <v>0</v>
      </c>
      <c r="I20" s="234">
        <f>ROUND((C20*Q$11+D20*R$11+E20*S$11+F20*T$11+G20*U$11+H20*V$11)/1000,0)*(1+$P$19)</f>
        <v>0</v>
      </c>
      <c r="J20" s="235">
        <f>ROUND((C20*Q$12+D20*R$12+E20*S$12+F20*T$12+G20*U$12+H20*V$12)/1000*$P$18,0)*(1+$P$19)</f>
        <v>0</v>
      </c>
      <c r="K20" s="236">
        <f>ROUND((C20*Q$13+D20*R$13+E20*S$13+F20*T$13+G20*U$13+H20*V$13)/1000*$P$18,0)*(1+$P$19)</f>
        <v>0</v>
      </c>
      <c r="L20" s="236">
        <f>ROUND((C20*Q$14+D20*R$14+E20*S$14+F20*T$14+G20*U$14+H20*V$14)/1000*$P$18,0)*(1+$P$19)</f>
        <v>0</v>
      </c>
      <c r="M20" s="237">
        <f>ROUND((C20*Q$15+D20*R$15+E20*S$15+F20*T$15+G20*U$15+H20*V$15)/1000*$P$18,0)*(1+$P$19)</f>
        <v>0</v>
      </c>
      <c r="X20" s="111" t="s">
        <v>210</v>
      </c>
      <c r="Y20" s="232">
        <v>0.03</v>
      </c>
    </row>
    <row r="21" spans="2:25" ht="31.5" customHeight="1" thickBot="1">
      <c r="B21" s="238" t="s">
        <v>206</v>
      </c>
      <c r="C21" s="214">
        <f>表4_公司資料表!C11</f>
        <v>0</v>
      </c>
      <c r="D21" s="214">
        <f>表4_公司資料表!E11</f>
        <v>0</v>
      </c>
      <c r="E21" s="219"/>
      <c r="F21" s="214">
        <f>表4_公司資料表!I11</f>
        <v>0</v>
      </c>
      <c r="G21" s="214">
        <f>表4_公司資料表!K11</f>
        <v>0</v>
      </c>
      <c r="H21" s="239"/>
      <c r="I21" s="234">
        <f>ROUND((C21*Z$11+D21*AA$11+F21*AC$11+G21*AD$11)/1000,0)*(1+$Y$20)</f>
        <v>0</v>
      </c>
      <c r="J21" s="225">
        <f>ROUND((C21*Z$12+D21*AA$12+F21*AC$12+G21*AD$12)/1000*$Y$19,0)*(1+$Y$20)</f>
        <v>0</v>
      </c>
      <c r="K21" s="225">
        <f>ROUND((C21*Z$13+D21*AA$13+F21*AC$13+G21*AD$13)/1000*$Y$19,0)*(1+$Y$20)</f>
        <v>0</v>
      </c>
      <c r="L21" s="225">
        <f>ROUND((C21*Z$14+D21*AA$14+F21*AC$14+G21*AD$14)/1000*$Y$19,0)*(1+$Y$20)</f>
        <v>0</v>
      </c>
      <c r="M21" s="226">
        <f>ROUND((C21*Z$15+D21*AA$15+F21*AC$15+G21*AD$15)/1000*$Y$19,0)*(1+$Y$20)</f>
        <v>0</v>
      </c>
    </row>
    <row r="22" spans="2:25" ht="31.5" customHeight="1" thickBot="1">
      <c r="B22" s="223" t="s">
        <v>207</v>
      </c>
      <c r="C22" s="364"/>
      <c r="D22" s="365"/>
      <c r="E22" s="365"/>
      <c r="F22" s="365"/>
      <c r="G22" s="365"/>
      <c r="H22" s="365"/>
      <c r="I22" s="366"/>
      <c r="J22" s="214">
        <f>SUM(J20:J21)</f>
        <v>0</v>
      </c>
      <c r="K22" s="214">
        <f t="shared" ref="K22:M22" si="1">SUM(K20:K21)</f>
        <v>0</v>
      </c>
      <c r="L22" s="214">
        <f t="shared" si="1"/>
        <v>0</v>
      </c>
      <c r="M22" s="217">
        <f t="shared" si="1"/>
        <v>0</v>
      </c>
    </row>
    <row r="23" spans="2:25" ht="27" customHeight="1">
      <c r="B23" s="240" t="s">
        <v>211</v>
      </c>
      <c r="C23" s="367"/>
      <c r="D23" s="368"/>
      <c r="E23" s="368"/>
      <c r="F23" s="368"/>
      <c r="G23" s="368"/>
      <c r="H23" s="368"/>
      <c r="I23" s="369"/>
      <c r="J23" s="241"/>
      <c r="K23" s="241"/>
      <c r="L23" s="241"/>
      <c r="M23" s="242"/>
    </row>
    <row r="24" spans="2:25" ht="27" customHeight="1" thickBot="1">
      <c r="B24" s="243" t="s">
        <v>212</v>
      </c>
      <c r="C24" s="370"/>
      <c r="D24" s="371"/>
      <c r="E24" s="371"/>
      <c r="F24" s="371"/>
      <c r="G24" s="371"/>
      <c r="H24" s="371"/>
      <c r="I24" s="372"/>
      <c r="J24" s="225">
        <f>(J20+J21)-J23</f>
        <v>0</v>
      </c>
      <c r="K24" s="225">
        <f t="shared" ref="K24:M24" si="2">(K20+K21)-K23</f>
        <v>0</v>
      </c>
      <c r="L24" s="225">
        <f t="shared" si="2"/>
        <v>0</v>
      </c>
      <c r="M24" s="226">
        <f t="shared" si="2"/>
        <v>0</v>
      </c>
    </row>
    <row r="26" spans="2:25" ht="29.25" customHeight="1">
      <c r="H26" s="182"/>
    </row>
    <row r="27" spans="2:25">
      <c r="B27" s="111"/>
    </row>
    <row r="28" spans="2:25" ht="20.25" thickBot="1">
      <c r="B28" s="244" t="s">
        <v>213</v>
      </c>
      <c r="C28" s="245"/>
      <c r="D28" s="246"/>
      <c r="E28" s="247"/>
      <c r="F28" s="247"/>
      <c r="G28" s="247"/>
      <c r="H28" s="247"/>
      <c r="I28" s="246" t="s">
        <v>214</v>
      </c>
      <c r="O28" s="404" t="s">
        <v>215</v>
      </c>
      <c r="P28" s="404"/>
      <c r="Q28" s="404"/>
      <c r="R28" s="404"/>
      <c r="S28" s="404"/>
      <c r="T28" s="404"/>
      <c r="U28" s="182"/>
      <c r="V28" s="182"/>
      <c r="W28" s="182"/>
    </row>
    <row r="29" spans="2:25" ht="19.5">
      <c r="B29" s="408" t="s">
        <v>216</v>
      </c>
      <c r="C29" s="409"/>
      <c r="D29" s="248" t="s">
        <v>217</v>
      </c>
      <c r="E29" s="410" t="s">
        <v>218</v>
      </c>
      <c r="F29" s="412" t="s">
        <v>219</v>
      </c>
      <c r="G29" s="412"/>
      <c r="H29" s="412"/>
      <c r="I29" s="413"/>
      <c r="O29" s="405" t="s">
        <v>289</v>
      </c>
      <c r="P29" s="406"/>
      <c r="Q29" s="406"/>
      <c r="R29" s="406"/>
      <c r="S29" s="406"/>
      <c r="T29" s="407"/>
      <c r="U29" s="182"/>
      <c r="V29" s="182"/>
      <c r="W29" s="182"/>
    </row>
    <row r="30" spans="2:25" ht="19.5">
      <c r="B30" s="414" t="s">
        <v>220</v>
      </c>
      <c r="C30" s="415"/>
      <c r="D30" s="285" t="s">
        <v>251</v>
      </c>
      <c r="E30" s="411"/>
      <c r="F30" s="249" t="s">
        <v>221</v>
      </c>
      <c r="G30" s="249" t="s">
        <v>222</v>
      </c>
      <c r="H30" s="249" t="s">
        <v>223</v>
      </c>
      <c r="I30" s="250" t="s">
        <v>224</v>
      </c>
      <c r="O30" s="251" t="s">
        <v>225</v>
      </c>
      <c r="P30" s="251" t="s">
        <v>226</v>
      </c>
      <c r="Q30" s="251" t="s">
        <v>227</v>
      </c>
      <c r="R30" s="251" t="s">
        <v>228</v>
      </c>
      <c r="S30" s="251" t="s">
        <v>229</v>
      </c>
      <c r="T30" s="251" t="s">
        <v>230</v>
      </c>
      <c r="U30" s="182"/>
      <c r="V30" s="182"/>
      <c r="W30" s="182"/>
    </row>
    <row r="31" spans="2:25" ht="20.25" thickBot="1">
      <c r="B31" s="416"/>
      <c r="C31" s="417"/>
      <c r="D31" s="252">
        <f>表4_公司資料表!C25</f>
        <v>0</v>
      </c>
      <c r="E31" s="253">
        <f>$D31*P$31/1000*(1+$P$34)</f>
        <v>0</v>
      </c>
      <c r="F31" s="254">
        <f>$D31*Q$31/1000*(1+$P$34)</f>
        <v>0</v>
      </c>
      <c r="G31" s="254">
        <f>$D31*R$31/1000*(1+$P$34)</f>
        <v>0</v>
      </c>
      <c r="H31" s="254">
        <f>$D31*S$31/1000*(1+$P$34)</f>
        <v>0</v>
      </c>
      <c r="I31" s="255">
        <f>$D31*T$31/1000*(1+$P$34)</f>
        <v>0</v>
      </c>
      <c r="O31" s="256" t="s">
        <v>231</v>
      </c>
      <c r="P31" s="257">
        <v>3.150684931506849E-3</v>
      </c>
      <c r="Q31" s="257">
        <v>0</v>
      </c>
      <c r="R31" s="257">
        <v>4.1095890410958961E-4</v>
      </c>
      <c r="S31" s="257">
        <v>2.7671232876712328E-2</v>
      </c>
      <c r="T31" s="257">
        <v>0.1336986301369863</v>
      </c>
      <c r="U31" s="182"/>
      <c r="V31" s="182"/>
      <c r="W31" s="182"/>
    </row>
    <row r="32" spans="2:25" ht="18.75">
      <c r="B32" s="258"/>
      <c r="C32" s="259"/>
      <c r="D32" s="260"/>
      <c r="E32" s="260"/>
      <c r="F32" s="247"/>
      <c r="G32" s="247"/>
      <c r="H32" s="247"/>
      <c r="I32" s="247"/>
      <c r="O32" s="247"/>
      <c r="P32" s="247"/>
      <c r="Q32" s="247"/>
      <c r="R32" s="247"/>
      <c r="S32" s="261"/>
      <c r="T32" s="261"/>
      <c r="U32" s="182"/>
      <c r="V32" s="182"/>
      <c r="W32" s="182"/>
    </row>
    <row r="33" spans="2:23" ht="20.25" thickBot="1">
      <c r="B33" s="244" t="s">
        <v>232</v>
      </c>
      <c r="C33" s="245"/>
      <c r="D33" s="247"/>
      <c r="E33" s="246"/>
      <c r="F33" s="247"/>
      <c r="G33" s="247"/>
      <c r="H33" s="247"/>
      <c r="I33" s="246" t="s">
        <v>214</v>
      </c>
      <c r="O33" s="251" t="s">
        <v>225</v>
      </c>
      <c r="P33" s="262" t="s">
        <v>233</v>
      </c>
      <c r="Q33" s="263"/>
      <c r="R33" s="247"/>
      <c r="S33" s="261"/>
      <c r="T33" s="261"/>
      <c r="U33" s="182"/>
      <c r="V33" s="182"/>
      <c r="W33" s="182"/>
    </row>
    <row r="34" spans="2:23" ht="19.5">
      <c r="B34" s="408" t="s">
        <v>216</v>
      </c>
      <c r="C34" s="409"/>
      <c r="D34" s="264" t="s">
        <v>217</v>
      </c>
      <c r="E34" s="418" t="s">
        <v>218</v>
      </c>
      <c r="F34" s="420" t="s">
        <v>219</v>
      </c>
      <c r="G34" s="420"/>
      <c r="H34" s="420"/>
      <c r="I34" s="421"/>
      <c r="O34" s="265" t="s">
        <v>234</v>
      </c>
      <c r="P34" s="266">
        <v>0.08</v>
      </c>
      <c r="Q34" s="267"/>
      <c r="R34" s="261"/>
      <c r="S34" s="261"/>
      <c r="T34" s="261"/>
      <c r="U34" s="182"/>
      <c r="V34" s="182"/>
      <c r="W34" s="182"/>
    </row>
    <row r="35" spans="2:23" ht="19.5">
      <c r="B35" s="414" t="s">
        <v>220</v>
      </c>
      <c r="C35" s="415"/>
      <c r="D35" s="268" t="s">
        <v>235</v>
      </c>
      <c r="E35" s="419"/>
      <c r="F35" s="269" t="s">
        <v>221</v>
      </c>
      <c r="G35" s="269" t="s">
        <v>222</v>
      </c>
      <c r="H35" s="269" t="s">
        <v>223</v>
      </c>
      <c r="I35" s="270" t="s">
        <v>224</v>
      </c>
    </row>
    <row r="36" spans="2:23" ht="19.5" thickBot="1">
      <c r="B36" s="422"/>
      <c r="C36" s="423"/>
      <c r="D36" s="271">
        <f>表4_公司資料表!D25</f>
        <v>0</v>
      </c>
      <c r="E36" s="253">
        <f>$D36*P$31/1000*(1+$P$34)</f>
        <v>0</v>
      </c>
      <c r="F36" s="254">
        <f t="shared" ref="F36:I36" si="3">$D36*Q$31/1000*(1+$P$34)</f>
        <v>0</v>
      </c>
      <c r="G36" s="254">
        <f t="shared" si="3"/>
        <v>0</v>
      </c>
      <c r="H36" s="254">
        <f t="shared" si="3"/>
        <v>0</v>
      </c>
      <c r="I36" s="255">
        <f t="shared" si="3"/>
        <v>0</v>
      </c>
    </row>
    <row r="37" spans="2:23" ht="20.25" thickBot="1">
      <c r="B37" s="396" t="s">
        <v>236</v>
      </c>
      <c r="C37" s="397"/>
      <c r="D37" s="400"/>
      <c r="E37" s="401"/>
      <c r="F37" s="272"/>
      <c r="G37" s="272"/>
      <c r="H37" s="272"/>
      <c r="I37" s="273"/>
    </row>
    <row r="38" spans="2:23" ht="20.25" thickBot="1">
      <c r="B38" s="398" t="s">
        <v>237</v>
      </c>
      <c r="C38" s="399"/>
      <c r="D38" s="402"/>
      <c r="E38" s="403"/>
      <c r="F38" s="274">
        <f>F36-F37</f>
        <v>0</v>
      </c>
      <c r="G38" s="274">
        <f>G36-G37</f>
        <v>0</v>
      </c>
      <c r="H38" s="274">
        <f>H36-H37</f>
        <v>0</v>
      </c>
      <c r="I38" s="275">
        <f>I36-I37</f>
        <v>0</v>
      </c>
    </row>
  </sheetData>
  <mergeCells count="65">
    <mergeCell ref="B37:C37"/>
    <mergeCell ref="B38:C38"/>
    <mergeCell ref="D37:E38"/>
    <mergeCell ref="O28:T28"/>
    <mergeCell ref="O29:T29"/>
    <mergeCell ref="B29:C29"/>
    <mergeCell ref="E29:E30"/>
    <mergeCell ref="F29:I29"/>
    <mergeCell ref="B30:C31"/>
    <mergeCell ref="B34:C34"/>
    <mergeCell ref="E34:E35"/>
    <mergeCell ref="F34:I34"/>
    <mergeCell ref="B35:C36"/>
    <mergeCell ref="X6:AE6"/>
    <mergeCell ref="X7:Y10"/>
    <mergeCell ref="Z7:AC8"/>
    <mergeCell ref="AD7:AE8"/>
    <mergeCell ref="AB9:AC9"/>
    <mergeCell ref="AD9:AD10"/>
    <mergeCell ref="AE9:AE10"/>
    <mergeCell ref="X11:Y11"/>
    <mergeCell ref="X12:X15"/>
    <mergeCell ref="Z9:AA9"/>
    <mergeCell ref="Q7:T8"/>
    <mergeCell ref="U7:V8"/>
    <mergeCell ref="O6:V6"/>
    <mergeCell ref="O7:P10"/>
    <mergeCell ref="Q9:R9"/>
    <mergeCell ref="S9:T9"/>
    <mergeCell ref="U9:U10"/>
    <mergeCell ref="V9:V10"/>
    <mergeCell ref="B5:B8"/>
    <mergeCell ref="C18:D18"/>
    <mergeCell ref="E18:F18"/>
    <mergeCell ref="G18:G19"/>
    <mergeCell ref="H18:H19"/>
    <mergeCell ref="C5:F5"/>
    <mergeCell ref="G5:H5"/>
    <mergeCell ref="C6:F6"/>
    <mergeCell ref="G6:H6"/>
    <mergeCell ref="C7:D7"/>
    <mergeCell ref="E7:F7"/>
    <mergeCell ref="G7:G8"/>
    <mergeCell ref="H7:H8"/>
    <mergeCell ref="O12:O15"/>
    <mergeCell ref="C11:H11"/>
    <mergeCell ref="C22:I24"/>
    <mergeCell ref="B16:B19"/>
    <mergeCell ref="I16:I19"/>
    <mergeCell ref="J16:M16"/>
    <mergeCell ref="C17:F17"/>
    <mergeCell ref="G17:H17"/>
    <mergeCell ref="J17:J19"/>
    <mergeCell ref="K17:K19"/>
    <mergeCell ref="L17:L19"/>
    <mergeCell ref="M17:M19"/>
    <mergeCell ref="C16:F16"/>
    <mergeCell ref="G16:H16"/>
    <mergeCell ref="O11:P11"/>
    <mergeCell ref="J5:M5"/>
    <mergeCell ref="I5:I8"/>
    <mergeCell ref="J6:J8"/>
    <mergeCell ref="K6:K8"/>
    <mergeCell ref="L6:L8"/>
    <mergeCell ref="M6:M8"/>
  </mergeCells>
  <phoneticPr fontId="2" type="noConversion"/>
  <pageMargins left="0.70866141732283472" right="0.70866141732283472" top="0.74803149606299213" bottom="0.74803149606299213" header="0.31496062992125984" footer="0.31496062992125984"/>
  <pageSetup paperSize="9" scale="22" orientation="landscape" r:id="rId1"/>
  <headerFooter scaleWithDoc="0">
    <oddFooter>&amp;R&amp;A</oddFooter>
  </headerFooter>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AE38"/>
  <sheetViews>
    <sheetView topLeftCell="E1" zoomScale="70" zoomScaleNormal="70" zoomScaleSheetLayoutView="80" workbookViewId="0">
      <selection activeCell="V19" sqref="V19"/>
    </sheetView>
  </sheetViews>
  <sheetFormatPr defaultRowHeight="15.75"/>
  <cols>
    <col min="1" max="1" width="3.625" style="178" customWidth="1"/>
    <col min="2" max="2" width="43.75" style="178" customWidth="1"/>
    <col min="3" max="3" width="16.5" style="178" bestFit="1" customWidth="1"/>
    <col min="4" max="4" width="35.875" style="178" customWidth="1"/>
    <col min="5" max="5" width="20.375" style="178" customWidth="1"/>
    <col min="6" max="9" width="21" style="178" customWidth="1"/>
    <col min="10" max="13" width="16" style="178" customWidth="1"/>
    <col min="14" max="14" width="9" style="178"/>
    <col min="15" max="15" width="21.375" style="178" customWidth="1"/>
    <col min="16" max="16" width="14.125" style="178" customWidth="1"/>
    <col min="17" max="22" width="18.625" style="178" customWidth="1"/>
    <col min="23" max="23" width="9" style="178"/>
    <col min="24" max="24" width="15.5" style="178" bestFit="1" customWidth="1"/>
    <col min="25" max="25" width="16.75" style="178" customWidth="1"/>
    <col min="26" max="26" width="16.5" style="178" customWidth="1"/>
    <col min="27" max="28" width="14.25" style="178" bestFit="1" customWidth="1"/>
    <col min="29" max="29" width="15.25" style="178" customWidth="1"/>
    <col min="30" max="30" width="15.625" style="178" customWidth="1"/>
    <col min="31" max="31" width="19.25" style="178" customWidth="1"/>
    <col min="32" max="16384" width="9" style="178"/>
  </cols>
  <sheetData>
    <row r="2" spans="2:31" ht="19.5">
      <c r="B2" s="289" t="s">
        <v>253</v>
      </c>
    </row>
    <row r="3" spans="2:31" ht="4.5" customHeight="1"/>
    <row r="4" spans="2:31" ht="19.5" thickBot="1">
      <c r="B4" s="182"/>
      <c r="C4" s="182"/>
      <c r="D4" s="182"/>
      <c r="E4" s="182"/>
      <c r="F4" s="182"/>
      <c r="G4" s="182"/>
      <c r="H4" s="182"/>
      <c r="I4" s="204"/>
      <c r="J4" s="204"/>
      <c r="K4" s="204"/>
      <c r="L4" s="204"/>
      <c r="M4" s="209" t="s">
        <v>187</v>
      </c>
    </row>
    <row r="5" spans="2:31" ht="19.5">
      <c r="B5" s="373" t="s">
        <v>188</v>
      </c>
      <c r="C5" s="384" t="s">
        <v>189</v>
      </c>
      <c r="D5" s="384"/>
      <c r="E5" s="384"/>
      <c r="F5" s="384"/>
      <c r="G5" s="384" t="s">
        <v>190</v>
      </c>
      <c r="H5" s="381"/>
      <c r="I5" s="424" t="s">
        <v>239</v>
      </c>
      <c r="J5" s="426" t="s">
        <v>240</v>
      </c>
      <c r="K5" s="426"/>
      <c r="L5" s="426"/>
      <c r="M5" s="427"/>
    </row>
    <row r="6" spans="2:31" ht="19.5">
      <c r="B6" s="374"/>
      <c r="C6" s="378" t="s">
        <v>193</v>
      </c>
      <c r="D6" s="378"/>
      <c r="E6" s="378"/>
      <c r="F6" s="378"/>
      <c r="G6" s="378" t="s">
        <v>194</v>
      </c>
      <c r="H6" s="379"/>
      <c r="I6" s="425"/>
      <c r="J6" s="353" t="s">
        <v>241</v>
      </c>
      <c r="K6" s="353" t="s">
        <v>242</v>
      </c>
      <c r="L6" s="353" t="s">
        <v>243</v>
      </c>
      <c r="M6" s="359" t="s">
        <v>198</v>
      </c>
      <c r="O6" s="388" t="s">
        <v>255</v>
      </c>
      <c r="P6" s="388"/>
      <c r="Q6" s="388"/>
      <c r="R6" s="388"/>
      <c r="S6" s="388"/>
      <c r="T6" s="388"/>
      <c r="U6" s="388"/>
      <c r="V6" s="388"/>
      <c r="X6" s="388" t="s">
        <v>244</v>
      </c>
      <c r="Y6" s="388"/>
      <c r="Z6" s="388"/>
      <c r="AA6" s="388"/>
      <c r="AB6" s="388"/>
      <c r="AC6" s="388"/>
      <c r="AD6" s="388"/>
      <c r="AE6" s="388"/>
    </row>
    <row r="7" spans="2:31" ht="19.5">
      <c r="B7" s="374"/>
      <c r="C7" s="378" t="s">
        <v>199</v>
      </c>
      <c r="D7" s="378"/>
      <c r="E7" s="378" t="s">
        <v>200</v>
      </c>
      <c r="F7" s="378"/>
      <c r="G7" s="378" t="s">
        <v>199</v>
      </c>
      <c r="H7" s="379" t="s">
        <v>200</v>
      </c>
      <c r="I7" s="425"/>
      <c r="J7" s="353"/>
      <c r="K7" s="353"/>
      <c r="L7" s="353"/>
      <c r="M7" s="359"/>
      <c r="O7" s="385" t="s">
        <v>201</v>
      </c>
      <c r="P7" s="385"/>
      <c r="Q7" s="390" t="s">
        <v>189</v>
      </c>
      <c r="R7" s="391"/>
      <c r="S7" s="391"/>
      <c r="T7" s="392"/>
      <c r="U7" s="390" t="s">
        <v>190</v>
      </c>
      <c r="V7" s="392"/>
      <c r="X7" s="385" t="s">
        <v>201</v>
      </c>
      <c r="Y7" s="385"/>
      <c r="Z7" s="390" t="s">
        <v>189</v>
      </c>
      <c r="AA7" s="391"/>
      <c r="AB7" s="391"/>
      <c r="AC7" s="392"/>
      <c r="AD7" s="390" t="s">
        <v>190</v>
      </c>
      <c r="AE7" s="392"/>
    </row>
    <row r="8" spans="2:31" ht="38.25">
      <c r="B8" s="374"/>
      <c r="C8" s="211" t="s">
        <v>202</v>
      </c>
      <c r="D8" s="212" t="s">
        <v>203</v>
      </c>
      <c r="E8" s="212" t="s">
        <v>204</v>
      </c>
      <c r="F8" s="212" t="s">
        <v>205</v>
      </c>
      <c r="G8" s="378"/>
      <c r="H8" s="379"/>
      <c r="I8" s="425"/>
      <c r="J8" s="353"/>
      <c r="K8" s="353"/>
      <c r="L8" s="353"/>
      <c r="M8" s="359"/>
      <c r="O8" s="385"/>
      <c r="P8" s="385"/>
      <c r="Q8" s="393"/>
      <c r="R8" s="394"/>
      <c r="S8" s="394"/>
      <c r="T8" s="395"/>
      <c r="U8" s="393"/>
      <c r="V8" s="395"/>
      <c r="X8" s="385"/>
      <c r="Y8" s="385"/>
      <c r="Z8" s="393"/>
      <c r="AA8" s="394"/>
      <c r="AB8" s="394"/>
      <c r="AC8" s="395"/>
      <c r="AD8" s="393"/>
      <c r="AE8" s="395"/>
    </row>
    <row r="9" spans="2:31" ht="39.75" customHeight="1">
      <c r="B9" s="213" t="s">
        <v>172</v>
      </c>
      <c r="C9" s="214">
        <f>表4_公司資料表!B18</f>
        <v>0</v>
      </c>
      <c r="D9" s="214">
        <f>表4_公司資料表!D18</f>
        <v>0</v>
      </c>
      <c r="E9" s="214">
        <f>表4_公司資料表!F18</f>
        <v>0</v>
      </c>
      <c r="F9" s="214">
        <f>表4_公司資料表!H18</f>
        <v>0</v>
      </c>
      <c r="G9" s="214">
        <f>表4_公司資料表!J18</f>
        <v>0</v>
      </c>
      <c r="H9" s="215">
        <f>表4_公司資料表!L18</f>
        <v>0</v>
      </c>
      <c r="I9" s="216">
        <f>ROUND((C9*Q$11+D9*R$11+E9*S$11+F9*T$11+G9*U$11+H9*V$11)/1000,0)*(1+$P$19)</f>
        <v>0</v>
      </c>
      <c r="J9" s="214">
        <f>ROUND((C9*Q$12+D9*R$12+E9*S$12+F9*T$12+G9*U$12+H9*V$12)/1000*$P$18,0)*(1+$P$19)</f>
        <v>0</v>
      </c>
      <c r="K9" s="214">
        <f>ROUND((C9*Q$13+D9*R$13+E9*S$13+F9*T$13+G9*U$13+H9*V$13)/1000*$P$18,0)*(1+$P$19)</f>
        <v>0</v>
      </c>
      <c r="L9" s="214">
        <f>ROUND((C9*Q$14+D9*R$14+E9*S$14+F9*T$14+G9*U$14+H9*V$14)/1000*$P$18,0)*(1+$P$19)</f>
        <v>0</v>
      </c>
      <c r="M9" s="217">
        <f>ROUND((C9*Q$15+D9*R$15+E9*S$15+F9*T$15+G9*U$15+H9*V$15)/1000*$P$18,0)*(1+$P$19)</f>
        <v>0</v>
      </c>
      <c r="O9" s="385"/>
      <c r="P9" s="385"/>
      <c r="Q9" s="389" t="s">
        <v>199</v>
      </c>
      <c r="R9" s="389"/>
      <c r="S9" s="389" t="s">
        <v>200</v>
      </c>
      <c r="T9" s="389"/>
      <c r="U9" s="389" t="s">
        <v>199</v>
      </c>
      <c r="V9" s="389" t="s">
        <v>200</v>
      </c>
      <c r="X9" s="385"/>
      <c r="Y9" s="385"/>
      <c r="Z9" s="389" t="s">
        <v>199</v>
      </c>
      <c r="AA9" s="389"/>
      <c r="AB9" s="389" t="s">
        <v>200</v>
      </c>
      <c r="AC9" s="389"/>
      <c r="AD9" s="389" t="s">
        <v>199</v>
      </c>
      <c r="AE9" s="389" t="s">
        <v>200</v>
      </c>
    </row>
    <row r="10" spans="2:31" ht="38.25">
      <c r="B10" s="218" t="s">
        <v>206</v>
      </c>
      <c r="C10" s="214">
        <f>表4_公司資料表!B19</f>
        <v>0</v>
      </c>
      <c r="D10" s="214">
        <f>表4_公司資料表!D19</f>
        <v>0</v>
      </c>
      <c r="E10" s="219">
        <f>表4_公司資料表!F19</f>
        <v>0</v>
      </c>
      <c r="F10" s="214">
        <f>表4_公司資料表!H19</f>
        <v>0</v>
      </c>
      <c r="G10" s="216">
        <f>表4_公司資料表!J19</f>
        <v>0</v>
      </c>
      <c r="H10" s="220">
        <f>表4_公司資料表!L19</f>
        <v>0</v>
      </c>
      <c r="I10" s="216">
        <f>ROUND((C10*Z$11+D10*AA$11+F10*AC$11+G10*AD$11)/1000,0)*(1+$Y$20)</f>
        <v>0</v>
      </c>
      <c r="J10" s="214">
        <f>ROUND((C10*Z$12+D10*AA$12+F10*AC$12+G10*AD$12)/1000*$Y$19,0)*(1+$Y$20)</f>
        <v>0</v>
      </c>
      <c r="K10" s="214">
        <f>ROUND((C10*Z$13+D10*AA$13+F10*AC$13+G10*AD$13)/1000*$Y$19,0)*(1+$Y$20)</f>
        <v>0</v>
      </c>
      <c r="L10" s="214">
        <f>ROUND((C10*Z$14+D10*AA$14+F10*AC$14+G10*AD$14)/1000*$Y$19,0)*(1+$Y$20)</f>
        <v>0</v>
      </c>
      <c r="M10" s="217">
        <f>ROUND((C10*Z$15+D10*AA$15+F10*AC$15+G10*AD$15)/1000*$Y$19,0)*(1+$Y$20)</f>
        <v>0</v>
      </c>
      <c r="O10" s="385"/>
      <c r="P10" s="385"/>
      <c r="Q10" s="221" t="s">
        <v>202</v>
      </c>
      <c r="R10" s="222" t="s">
        <v>203</v>
      </c>
      <c r="S10" s="222" t="s">
        <v>204</v>
      </c>
      <c r="T10" s="222" t="s">
        <v>205</v>
      </c>
      <c r="U10" s="389"/>
      <c r="V10" s="389"/>
      <c r="X10" s="385"/>
      <c r="Y10" s="385"/>
      <c r="Z10" s="221" t="s">
        <v>202</v>
      </c>
      <c r="AA10" s="222" t="s">
        <v>203</v>
      </c>
      <c r="AB10" s="222" t="s">
        <v>204</v>
      </c>
      <c r="AC10" s="222" t="s">
        <v>205</v>
      </c>
      <c r="AD10" s="389"/>
      <c r="AE10" s="389"/>
    </row>
    <row r="11" spans="2:31" ht="48" customHeight="1" thickBot="1">
      <c r="B11" s="223" t="s">
        <v>207</v>
      </c>
      <c r="C11" s="361">
        <f>C9+C10</f>
        <v>0</v>
      </c>
      <c r="D11" s="362"/>
      <c r="E11" s="362"/>
      <c r="F11" s="362"/>
      <c r="G11" s="362"/>
      <c r="H11" s="363"/>
      <c r="I11" s="224">
        <f>I9+I10</f>
        <v>0</v>
      </c>
      <c r="J11" s="225">
        <f t="shared" ref="J11:M11" si="0">J9+J10</f>
        <v>0</v>
      </c>
      <c r="K11" s="225">
        <f t="shared" si="0"/>
        <v>0</v>
      </c>
      <c r="L11" s="225">
        <f t="shared" si="0"/>
        <v>0</v>
      </c>
      <c r="M11" s="226">
        <f t="shared" si="0"/>
        <v>0</v>
      </c>
      <c r="O11" s="385" t="s">
        <v>6</v>
      </c>
      <c r="P11" s="385"/>
      <c r="Q11" s="227">
        <v>0.21654772961573662</v>
      </c>
      <c r="R11" s="227">
        <v>0.2799408684309671</v>
      </c>
      <c r="S11" s="227">
        <v>0.10505116067176484</v>
      </c>
      <c r="T11" s="227">
        <v>0.2350378637488906</v>
      </c>
      <c r="U11" s="227">
        <v>4.2724029604387415</v>
      </c>
      <c r="V11" s="227">
        <v>7.2681159420289845</v>
      </c>
      <c r="X11" s="385" t="s">
        <v>6</v>
      </c>
      <c r="Y11" s="385"/>
      <c r="Z11" s="227">
        <v>0.23434067275301471</v>
      </c>
      <c r="AA11" s="227">
        <v>0.24439508622114883</v>
      </c>
      <c r="AB11" s="228"/>
      <c r="AC11" s="227">
        <v>0.21606568396792625</v>
      </c>
      <c r="AD11" s="227">
        <v>4.2724029604387415</v>
      </c>
      <c r="AE11" s="228"/>
    </row>
    <row r="12" spans="2:31" ht="18.75">
      <c r="O12" s="360" t="s">
        <v>288</v>
      </c>
      <c r="P12" s="229" t="s">
        <v>5</v>
      </c>
      <c r="Q12" s="227">
        <v>0.51043393409423632</v>
      </c>
      <c r="R12" s="227">
        <v>0.59098627779870838</v>
      </c>
      <c r="S12" s="227">
        <v>0.19288081959406006</v>
      </c>
      <c r="T12" s="227">
        <v>0.56204706548647754</v>
      </c>
      <c r="U12" s="227">
        <v>24.56631702252276</v>
      </c>
      <c r="V12" s="227">
        <v>7.6956521739130448</v>
      </c>
      <c r="X12" s="360" t="s">
        <v>288</v>
      </c>
      <c r="Y12" s="229" t="s">
        <v>5</v>
      </c>
      <c r="Z12" s="227">
        <v>0.46868134550602925</v>
      </c>
      <c r="AA12" s="227">
        <v>0.48160208167108731</v>
      </c>
      <c r="AB12" s="228"/>
      <c r="AC12" s="227">
        <v>0.48014596437316948</v>
      </c>
      <c r="AD12" s="227">
        <v>24.56631702252276</v>
      </c>
      <c r="AE12" s="228"/>
    </row>
    <row r="13" spans="2:31" ht="19.5">
      <c r="B13" s="207" t="s">
        <v>245</v>
      </c>
      <c r="C13" s="182"/>
      <c r="D13" s="182"/>
      <c r="E13" s="182"/>
      <c r="F13" s="182"/>
      <c r="G13" s="182"/>
      <c r="H13" s="182"/>
      <c r="O13" s="360"/>
      <c r="P13" s="229" t="s">
        <v>3</v>
      </c>
      <c r="Q13" s="227">
        <v>1.2374155978042094</v>
      </c>
      <c r="R13" s="227">
        <v>1.461913424028384</v>
      </c>
      <c r="S13" s="227">
        <v>0.53472762932103257</v>
      </c>
      <c r="T13" s="227">
        <v>1.4000081449390442</v>
      </c>
      <c r="U13" s="227">
        <v>55.54123848570363</v>
      </c>
      <c r="V13" s="227">
        <v>17.956521739130434</v>
      </c>
      <c r="X13" s="360"/>
      <c r="Y13" s="229" t="s">
        <v>3</v>
      </c>
      <c r="Z13" s="227">
        <v>0.94224478836107972</v>
      </c>
      <c r="AA13" s="227">
        <v>0.99555057181262097</v>
      </c>
      <c r="AB13" s="228"/>
      <c r="AC13" s="227">
        <v>0.9842992269649975</v>
      </c>
      <c r="AD13" s="227">
        <v>55.54123848570363</v>
      </c>
      <c r="AE13" s="228"/>
    </row>
    <row r="14" spans="2:31" ht="18.75">
      <c r="B14" s="230"/>
      <c r="C14" s="182"/>
      <c r="D14" s="182"/>
      <c r="E14" s="182"/>
      <c r="F14" s="182"/>
      <c r="G14" s="182"/>
      <c r="H14" s="182"/>
      <c r="O14" s="360"/>
      <c r="P14" s="229" t="s">
        <v>4</v>
      </c>
      <c r="Q14" s="227">
        <v>1.9411957190553535</v>
      </c>
      <c r="R14" s="227">
        <v>2.3328405702580599</v>
      </c>
      <c r="S14" s="227">
        <v>0.89551809097242163</v>
      </c>
      <c r="T14" s="227">
        <v>2.1970930741744117</v>
      </c>
      <c r="U14" s="227">
        <v>83.311857728555452</v>
      </c>
      <c r="V14" s="227">
        <v>30.782608695652172</v>
      </c>
      <c r="X14" s="360"/>
      <c r="Y14" s="229" t="s">
        <v>4</v>
      </c>
      <c r="Z14" s="227">
        <v>1.3962798418200459</v>
      </c>
      <c r="AA14" s="227">
        <v>1.4843407442549184</v>
      </c>
      <c r="AB14" s="228"/>
      <c r="AC14" s="227">
        <v>1.5364670859941423</v>
      </c>
      <c r="AD14" s="227">
        <v>83.311857728555452</v>
      </c>
      <c r="AE14" s="228"/>
    </row>
    <row r="15" spans="2:31" ht="19.5" thickBot="1">
      <c r="B15" s="182"/>
      <c r="C15" s="182"/>
      <c r="D15" s="182"/>
      <c r="E15" s="182"/>
      <c r="F15" s="182"/>
      <c r="G15" s="182"/>
      <c r="H15" s="182"/>
      <c r="I15" s="204"/>
      <c r="J15" s="204"/>
      <c r="K15" s="204"/>
      <c r="L15" s="204"/>
      <c r="M15" s="209" t="s">
        <v>187</v>
      </c>
      <c r="O15" s="360"/>
      <c r="P15" s="231" t="s">
        <v>14</v>
      </c>
      <c r="Q15" s="227">
        <v>2.7506717559522738</v>
      </c>
      <c r="R15" s="227">
        <v>3.3281858802348316</v>
      </c>
      <c r="S15" s="227">
        <v>1.3897751911822005</v>
      </c>
      <c r="T15" s="227">
        <v>3.1576826042785737</v>
      </c>
      <c r="U15" s="227">
        <v>108.9462754911879</v>
      </c>
      <c r="V15" s="227">
        <v>52.586956521739125</v>
      </c>
      <c r="X15" s="360"/>
      <c r="Y15" s="231" t="s">
        <v>14</v>
      </c>
      <c r="Z15" s="227">
        <v>1.9674852316555191</v>
      </c>
      <c r="AA15" s="227">
        <v>2.0989225051933955</v>
      </c>
      <c r="AB15" s="228"/>
      <c r="AC15" s="227">
        <v>2.1846641378979212</v>
      </c>
      <c r="AD15" s="227">
        <v>108.9462754911879</v>
      </c>
      <c r="AE15" s="228"/>
    </row>
    <row r="16" spans="2:31" ht="25.15" customHeight="1">
      <c r="B16" s="373" t="s">
        <v>188</v>
      </c>
      <c r="C16" s="384" t="s">
        <v>189</v>
      </c>
      <c r="D16" s="384"/>
      <c r="E16" s="384"/>
      <c r="F16" s="384"/>
      <c r="G16" s="384" t="s">
        <v>190</v>
      </c>
      <c r="H16" s="381"/>
      <c r="I16" s="424" t="s">
        <v>239</v>
      </c>
      <c r="J16" s="426" t="s">
        <v>240</v>
      </c>
      <c r="K16" s="426"/>
      <c r="L16" s="426"/>
      <c r="M16" s="427"/>
    </row>
    <row r="17" spans="2:25" ht="19.5">
      <c r="B17" s="374"/>
      <c r="C17" s="378" t="s">
        <v>193</v>
      </c>
      <c r="D17" s="378"/>
      <c r="E17" s="378"/>
      <c r="F17" s="378"/>
      <c r="G17" s="378" t="s">
        <v>194</v>
      </c>
      <c r="H17" s="379"/>
      <c r="I17" s="425"/>
      <c r="J17" s="353" t="s">
        <v>241</v>
      </c>
      <c r="K17" s="353" t="s">
        <v>242</v>
      </c>
      <c r="L17" s="353" t="s">
        <v>243</v>
      </c>
      <c r="M17" s="359" t="s">
        <v>198</v>
      </c>
    </row>
    <row r="18" spans="2:25" ht="19.5">
      <c r="B18" s="374"/>
      <c r="C18" s="378" t="s">
        <v>199</v>
      </c>
      <c r="D18" s="378"/>
      <c r="E18" s="378" t="s">
        <v>200</v>
      </c>
      <c r="F18" s="378"/>
      <c r="G18" s="378" t="s">
        <v>199</v>
      </c>
      <c r="H18" s="379" t="s">
        <v>200</v>
      </c>
      <c r="I18" s="425"/>
      <c r="J18" s="353"/>
      <c r="K18" s="353"/>
      <c r="L18" s="353"/>
      <c r="M18" s="359"/>
      <c r="O18" s="111" t="s">
        <v>209</v>
      </c>
      <c r="P18" s="232">
        <v>0.91207132453546369</v>
      </c>
    </row>
    <row r="19" spans="2:25" ht="38.25">
      <c r="B19" s="374"/>
      <c r="C19" s="211" t="s">
        <v>202</v>
      </c>
      <c r="D19" s="212" t="s">
        <v>203</v>
      </c>
      <c r="E19" s="212" t="s">
        <v>204</v>
      </c>
      <c r="F19" s="212" t="s">
        <v>205</v>
      </c>
      <c r="G19" s="378"/>
      <c r="H19" s="379"/>
      <c r="I19" s="425"/>
      <c r="J19" s="353"/>
      <c r="K19" s="353"/>
      <c r="L19" s="353"/>
      <c r="M19" s="359"/>
      <c r="O19" s="111" t="s">
        <v>210</v>
      </c>
      <c r="P19" s="232">
        <v>0.03</v>
      </c>
      <c r="X19" s="111" t="s">
        <v>209</v>
      </c>
      <c r="Y19" s="232">
        <v>0.91207132453546369</v>
      </c>
    </row>
    <row r="20" spans="2:25" ht="24.6" customHeight="1">
      <c r="B20" s="213" t="s">
        <v>172</v>
      </c>
      <c r="C20" s="214">
        <f>表4_公司資料表!C18</f>
        <v>0</v>
      </c>
      <c r="D20" s="214">
        <f>表4_公司資料表!E18</f>
        <v>0</v>
      </c>
      <c r="E20" s="214">
        <f>表4_公司資料表!G18</f>
        <v>0</v>
      </c>
      <c r="F20" s="214">
        <f>表4_公司資料表!I18</f>
        <v>0</v>
      </c>
      <c r="G20" s="214">
        <f>表4_公司資料表!K18</f>
        <v>0</v>
      </c>
      <c r="H20" s="233">
        <f>表4_公司資料表!M18</f>
        <v>0</v>
      </c>
      <c r="I20" s="234">
        <f>ROUND((C20*Q$11+D20*R$11+E20*S$11+F20*T$11+G20*U$11+H20*V$11)/1000,0)*(1+$P$19)</f>
        <v>0</v>
      </c>
      <c r="J20" s="236">
        <f>ROUND((C20*Q$12+D20*R$12+E20*S$12+F20*T$12+G20*U$12+H20*V$12)/1000*$P$18,0)*(1+$P$19)</f>
        <v>0</v>
      </c>
      <c r="K20" s="236">
        <f>ROUND((C20*Q$13+D20*R$13+E20*S$13+F20*T$13+G20*U$13+H20*V$13)/1000*$P$18,0)*(1+$P$19)</f>
        <v>0</v>
      </c>
      <c r="L20" s="236">
        <f>ROUND((C20*Q$14+D20*R$14+E20*S$14+F20*T$14+G20*U$14+H20*V$14)/1000*$P$18,0)*(1+$P$19)</f>
        <v>0</v>
      </c>
      <c r="M20" s="237">
        <f>ROUND((C20*Q$15+D20*R$15+E20*S$15+F20*T$15+G20*U$15+H20*V$15)/1000*$P$18,0)*(1+$P$19)</f>
        <v>0</v>
      </c>
      <c r="X20" s="111" t="s">
        <v>210</v>
      </c>
      <c r="Y20" s="232">
        <v>0.03</v>
      </c>
    </row>
    <row r="21" spans="2:25" ht="24.6" customHeight="1" thickBot="1">
      <c r="B21" s="238" t="s">
        <v>206</v>
      </c>
      <c r="C21" s="225">
        <f>表4_公司資料表!C19</f>
        <v>0</v>
      </c>
      <c r="D21" s="225">
        <f>表4_公司資料表!E19</f>
        <v>0</v>
      </c>
      <c r="E21" s="276"/>
      <c r="F21" s="225">
        <f>表4_公司資料表!I19</f>
        <v>0</v>
      </c>
      <c r="G21" s="225">
        <f>表4_公司資料表!K19</f>
        <v>0</v>
      </c>
      <c r="H21" s="277"/>
      <c r="I21" s="224">
        <f>ROUND((C21*Z$11+D21*AA$11+F21*AC$11+G21*AD$11)/1000,0)*(1+$Y$20)</f>
        <v>0</v>
      </c>
      <c r="J21" s="225">
        <f>ROUND((C21*Z$12+D21*AA$12+F21*AC$12+G21*AD$12)/1000*$Y$19,0)*(1+$Y$20)</f>
        <v>0</v>
      </c>
      <c r="K21" s="225">
        <f>ROUND((C21*Z$13+D21*AA$13+F21*AC$13+G21*AD$13)/1000*$Y$19,0)*(1+$Y$20)</f>
        <v>0</v>
      </c>
      <c r="L21" s="225">
        <f>ROUND((C21*Z$14+D21*AA$14+F21*AC$14+G21*AD$14)/1000*$Y$19,0)*(1+$Y$20)</f>
        <v>0</v>
      </c>
      <c r="M21" s="226">
        <f>ROUND((C21*Z$15+D21*AA$15+F21*AC$15+G21*AD$15)/1000*$Y$19,0)*(1+$Y$20)</f>
        <v>0</v>
      </c>
    </row>
    <row r="22" spans="2:25" ht="24.6" customHeight="1">
      <c r="B22" s="278" t="s">
        <v>207</v>
      </c>
      <c r="C22" s="364"/>
      <c r="D22" s="365"/>
      <c r="E22" s="365"/>
      <c r="F22" s="365"/>
      <c r="G22" s="365"/>
      <c r="H22" s="365"/>
      <c r="I22" s="366"/>
      <c r="J22" s="214">
        <f>SUM(J20:J21)</f>
        <v>0</v>
      </c>
      <c r="K22" s="214">
        <f t="shared" ref="K22:M22" si="1">SUM(K20:K21)</f>
        <v>0</v>
      </c>
      <c r="L22" s="214">
        <f t="shared" si="1"/>
        <v>0</v>
      </c>
      <c r="M22" s="217">
        <f t="shared" si="1"/>
        <v>0</v>
      </c>
    </row>
    <row r="23" spans="2:25" ht="24.6" customHeight="1">
      <c r="B23" s="240" t="s">
        <v>211</v>
      </c>
      <c r="C23" s="367"/>
      <c r="D23" s="368"/>
      <c r="E23" s="368"/>
      <c r="F23" s="368"/>
      <c r="G23" s="368"/>
      <c r="H23" s="368"/>
      <c r="I23" s="369"/>
      <c r="J23" s="241"/>
      <c r="K23" s="241"/>
      <c r="L23" s="241"/>
      <c r="M23" s="242"/>
    </row>
    <row r="24" spans="2:25" ht="24.6" customHeight="1" thickBot="1">
      <c r="B24" s="243" t="s">
        <v>212</v>
      </c>
      <c r="C24" s="370"/>
      <c r="D24" s="371"/>
      <c r="E24" s="371"/>
      <c r="F24" s="371"/>
      <c r="G24" s="371"/>
      <c r="H24" s="371"/>
      <c r="I24" s="372"/>
      <c r="J24" s="225">
        <f>(J20+J21)-J23</f>
        <v>0</v>
      </c>
      <c r="K24" s="225">
        <f t="shared" ref="K24:M24" si="2">(K20+K21)-K23</f>
        <v>0</v>
      </c>
      <c r="L24" s="225">
        <f t="shared" si="2"/>
        <v>0</v>
      </c>
      <c r="M24" s="226">
        <f t="shared" si="2"/>
        <v>0</v>
      </c>
    </row>
    <row r="27" spans="2:25">
      <c r="B27" s="111"/>
    </row>
    <row r="28" spans="2:25" ht="20.25" thickBot="1">
      <c r="B28" s="288" t="s">
        <v>252</v>
      </c>
      <c r="C28" s="245"/>
      <c r="D28" s="246"/>
      <c r="E28" s="247"/>
      <c r="F28" s="247"/>
      <c r="G28" s="247"/>
      <c r="H28" s="247"/>
      <c r="I28" s="246" t="s">
        <v>214</v>
      </c>
      <c r="O28" s="404" t="s">
        <v>246</v>
      </c>
      <c r="P28" s="404"/>
      <c r="Q28" s="404"/>
      <c r="R28" s="404"/>
      <c r="S28" s="404"/>
      <c r="T28" s="404"/>
      <c r="U28" s="182"/>
      <c r="V28" s="182"/>
      <c r="W28" s="182"/>
    </row>
    <row r="29" spans="2:25" ht="19.5">
      <c r="B29" s="408" t="s">
        <v>216</v>
      </c>
      <c r="C29" s="409"/>
      <c r="D29" s="248" t="s">
        <v>247</v>
      </c>
      <c r="E29" s="410" t="s">
        <v>218</v>
      </c>
      <c r="F29" s="412" t="s">
        <v>219</v>
      </c>
      <c r="G29" s="412"/>
      <c r="H29" s="412"/>
      <c r="I29" s="413"/>
      <c r="O29" s="428" t="s">
        <v>289</v>
      </c>
      <c r="P29" s="429"/>
      <c r="Q29" s="429"/>
      <c r="R29" s="429"/>
      <c r="S29" s="429"/>
      <c r="T29" s="429"/>
      <c r="U29" s="182"/>
      <c r="V29" s="182"/>
      <c r="W29" s="182"/>
    </row>
    <row r="30" spans="2:25" ht="39">
      <c r="B30" s="414" t="s">
        <v>220</v>
      </c>
      <c r="C30" s="415"/>
      <c r="D30" s="285" t="s">
        <v>251</v>
      </c>
      <c r="E30" s="411"/>
      <c r="F30" s="249" t="s">
        <v>221</v>
      </c>
      <c r="G30" s="249" t="s">
        <v>222</v>
      </c>
      <c r="H30" s="249" t="s">
        <v>223</v>
      </c>
      <c r="I30" s="250" t="s">
        <v>224</v>
      </c>
      <c r="O30" s="251" t="s">
        <v>225</v>
      </c>
      <c r="P30" s="279" t="s">
        <v>226</v>
      </c>
      <c r="Q30" s="279" t="s">
        <v>227</v>
      </c>
      <c r="R30" s="279" t="s">
        <v>228</v>
      </c>
      <c r="S30" s="279" t="s">
        <v>229</v>
      </c>
      <c r="T30" s="279" t="s">
        <v>230</v>
      </c>
      <c r="U30" s="182"/>
      <c r="V30" s="182"/>
      <c r="W30" s="182"/>
    </row>
    <row r="31" spans="2:25" ht="20.25" thickBot="1">
      <c r="B31" s="416"/>
      <c r="C31" s="417"/>
      <c r="D31" s="252">
        <f>表4_公司資料表!C25</f>
        <v>0</v>
      </c>
      <c r="E31" s="253">
        <f>$D31*P$31/1000*(1+$P$34)</f>
        <v>0</v>
      </c>
      <c r="F31" s="254">
        <f>$D31*Q$31/1000*(1+$P$34)</f>
        <v>0</v>
      </c>
      <c r="G31" s="254">
        <f>$D31*R$31/1000*(1+$P$34)</f>
        <v>0</v>
      </c>
      <c r="H31" s="254">
        <f>$D31*S$31/1000*(1+$P$34)</f>
        <v>0</v>
      </c>
      <c r="I31" s="255">
        <f>$D31*T$31/1000*(1+$P$34)</f>
        <v>0</v>
      </c>
      <c r="O31" s="256" t="s">
        <v>231</v>
      </c>
      <c r="P31" s="257">
        <v>2.054794520547945E-3</v>
      </c>
      <c r="Q31" s="257">
        <v>4.7945205479452066E-3</v>
      </c>
      <c r="R31" s="257">
        <v>9.3150684931506845E-3</v>
      </c>
      <c r="S31" s="257">
        <v>1.3424657534246574E-2</v>
      </c>
      <c r="T31" s="257">
        <v>1.7260273972602738E-2</v>
      </c>
      <c r="U31" s="182"/>
      <c r="V31" s="182"/>
      <c r="W31" s="182"/>
    </row>
    <row r="32" spans="2:25" ht="18.75">
      <c r="B32" s="258"/>
      <c r="C32" s="259"/>
      <c r="D32" s="260"/>
      <c r="E32" s="260"/>
      <c r="F32" s="247"/>
      <c r="G32" s="247"/>
      <c r="H32" s="247"/>
      <c r="I32" s="247"/>
      <c r="M32" s="195"/>
      <c r="N32" s="195"/>
      <c r="O32" s="281"/>
      <c r="P32" s="281"/>
      <c r="Q32" s="281"/>
      <c r="R32" s="281"/>
      <c r="S32" s="282"/>
      <c r="T32" s="282"/>
      <c r="U32" s="280"/>
      <c r="V32" s="182"/>
      <c r="W32" s="182"/>
    </row>
    <row r="33" spans="2:23" ht="20.25" thickBot="1">
      <c r="B33" s="244" t="s">
        <v>248</v>
      </c>
      <c r="C33" s="245"/>
      <c r="D33" s="247"/>
      <c r="E33" s="246"/>
      <c r="F33" s="247"/>
      <c r="G33" s="247"/>
      <c r="H33" s="247"/>
      <c r="I33" s="246" t="s">
        <v>214</v>
      </c>
      <c r="O33" s="251" t="s">
        <v>225</v>
      </c>
      <c r="P33" s="262" t="s">
        <v>233</v>
      </c>
      <c r="Q33" s="283"/>
      <c r="R33" s="281"/>
      <c r="S33" s="282"/>
      <c r="T33" s="282"/>
      <c r="U33" s="280"/>
      <c r="V33" s="182"/>
      <c r="W33" s="182"/>
    </row>
    <row r="34" spans="2:23" ht="19.5">
      <c r="B34" s="408" t="s">
        <v>216</v>
      </c>
      <c r="C34" s="409"/>
      <c r="D34" s="248" t="s">
        <v>247</v>
      </c>
      <c r="E34" s="418" t="s">
        <v>218</v>
      </c>
      <c r="F34" s="420" t="s">
        <v>219</v>
      </c>
      <c r="G34" s="420"/>
      <c r="H34" s="420"/>
      <c r="I34" s="421"/>
      <c r="O34" s="265" t="s">
        <v>238</v>
      </c>
      <c r="P34" s="266">
        <v>0.08</v>
      </c>
      <c r="Q34" s="284"/>
      <c r="R34" s="282"/>
      <c r="S34" s="282"/>
      <c r="T34" s="282"/>
      <c r="U34" s="280"/>
      <c r="V34" s="182"/>
      <c r="W34" s="182"/>
    </row>
    <row r="35" spans="2:23" ht="19.5">
      <c r="B35" s="414" t="s">
        <v>220</v>
      </c>
      <c r="C35" s="415"/>
      <c r="D35" s="268" t="s">
        <v>235</v>
      </c>
      <c r="E35" s="419"/>
      <c r="F35" s="269" t="s">
        <v>221</v>
      </c>
      <c r="G35" s="269" t="s">
        <v>222</v>
      </c>
      <c r="H35" s="269" t="s">
        <v>223</v>
      </c>
      <c r="I35" s="270" t="s">
        <v>224</v>
      </c>
      <c r="Q35" s="195"/>
      <c r="R35" s="195"/>
      <c r="S35" s="195"/>
      <c r="T35" s="195"/>
      <c r="U35" s="195"/>
    </row>
    <row r="36" spans="2:23" ht="19.5" thickBot="1">
      <c r="B36" s="422"/>
      <c r="C36" s="423"/>
      <c r="D36" s="271">
        <f>表4_公司資料表!D25</f>
        <v>0</v>
      </c>
      <c r="E36" s="253">
        <f>$D36*P$31/1000*(1+$P$34)</f>
        <v>0</v>
      </c>
      <c r="F36" s="254">
        <f t="shared" ref="F36:I36" si="3">$D36*Q$31/1000*(1+$P$34)</f>
        <v>0</v>
      </c>
      <c r="G36" s="254">
        <f t="shared" si="3"/>
        <v>0</v>
      </c>
      <c r="H36" s="254">
        <f t="shared" si="3"/>
        <v>0</v>
      </c>
      <c r="I36" s="255">
        <f t="shared" si="3"/>
        <v>0</v>
      </c>
      <c r="Q36" s="195"/>
      <c r="R36" s="195"/>
      <c r="S36" s="195"/>
      <c r="T36" s="195"/>
      <c r="U36" s="195"/>
    </row>
    <row r="37" spans="2:23" ht="20.25" thickBot="1">
      <c r="B37" s="396" t="s">
        <v>236</v>
      </c>
      <c r="C37" s="397"/>
      <c r="D37" s="400"/>
      <c r="E37" s="401"/>
      <c r="F37" s="272">
        <v>0</v>
      </c>
      <c r="G37" s="272">
        <v>0</v>
      </c>
      <c r="H37" s="272">
        <v>0</v>
      </c>
      <c r="I37" s="273">
        <v>0</v>
      </c>
      <c r="Q37" s="195"/>
      <c r="R37" s="195"/>
      <c r="S37" s="195"/>
      <c r="T37" s="195"/>
      <c r="U37" s="195"/>
    </row>
    <row r="38" spans="2:23" ht="20.25" thickBot="1">
      <c r="B38" s="398" t="s">
        <v>237</v>
      </c>
      <c r="C38" s="399"/>
      <c r="D38" s="430"/>
      <c r="E38" s="431"/>
      <c r="F38" s="274">
        <f>F36-F37</f>
        <v>0</v>
      </c>
      <c r="G38" s="274">
        <f>G36-G37</f>
        <v>0</v>
      </c>
      <c r="H38" s="274">
        <f>H36-H37</f>
        <v>0</v>
      </c>
      <c r="I38" s="275">
        <f>I36-I37</f>
        <v>0</v>
      </c>
    </row>
  </sheetData>
  <mergeCells count="65">
    <mergeCell ref="B34:C34"/>
    <mergeCell ref="E34:E35"/>
    <mergeCell ref="F34:I34"/>
    <mergeCell ref="B35:C36"/>
    <mergeCell ref="B37:C37"/>
    <mergeCell ref="D37:E38"/>
    <mergeCell ref="B38:C38"/>
    <mergeCell ref="O28:T28"/>
    <mergeCell ref="B29:C29"/>
    <mergeCell ref="E29:E30"/>
    <mergeCell ref="F29:I29"/>
    <mergeCell ref="O29:T29"/>
    <mergeCell ref="B30:C31"/>
    <mergeCell ref="X6:AE6"/>
    <mergeCell ref="X7:Y10"/>
    <mergeCell ref="Z7:AC8"/>
    <mergeCell ref="AD7:AE8"/>
    <mergeCell ref="AB9:AC9"/>
    <mergeCell ref="AD9:AD10"/>
    <mergeCell ref="AE9:AE10"/>
    <mergeCell ref="X11:Y11"/>
    <mergeCell ref="X12:X15"/>
    <mergeCell ref="Z9:AA9"/>
    <mergeCell ref="J17:J19"/>
    <mergeCell ref="K17:K19"/>
    <mergeCell ref="L17:L19"/>
    <mergeCell ref="M17:M19"/>
    <mergeCell ref="J16:M16"/>
    <mergeCell ref="O11:P11"/>
    <mergeCell ref="O12:O15"/>
    <mergeCell ref="C11:H11"/>
    <mergeCell ref="C22:I24"/>
    <mergeCell ref="B16:B19"/>
    <mergeCell ref="C16:F16"/>
    <mergeCell ref="G16:H16"/>
    <mergeCell ref="I16:I19"/>
    <mergeCell ref="C18:D18"/>
    <mergeCell ref="E18:F18"/>
    <mergeCell ref="G18:G19"/>
    <mergeCell ref="H18:H19"/>
    <mergeCell ref="C17:F17"/>
    <mergeCell ref="G17:H17"/>
    <mergeCell ref="O6:V6"/>
    <mergeCell ref="O7:P10"/>
    <mergeCell ref="V9:V10"/>
    <mergeCell ref="Q7:T8"/>
    <mergeCell ref="U7:V8"/>
    <mergeCell ref="Q9:R9"/>
    <mergeCell ref="S9:T9"/>
    <mergeCell ref="U9:U10"/>
    <mergeCell ref="B5:B8"/>
    <mergeCell ref="C5:F5"/>
    <mergeCell ref="G5:H5"/>
    <mergeCell ref="I5:I8"/>
    <mergeCell ref="J5:M5"/>
    <mergeCell ref="C6:F6"/>
    <mergeCell ref="G6:H6"/>
    <mergeCell ref="J6:J8"/>
    <mergeCell ref="K6:K8"/>
    <mergeCell ref="L6:L8"/>
    <mergeCell ref="M6:M8"/>
    <mergeCell ref="C7:D7"/>
    <mergeCell ref="E7:F7"/>
    <mergeCell ref="G7:G8"/>
    <mergeCell ref="H7:H8"/>
  </mergeCells>
  <phoneticPr fontId="2" type="noConversion"/>
  <pageMargins left="0.70866141732283472" right="0.70866141732283472" top="0.74803149606299213" bottom="0.74803149606299213" header="0.31496062992125984" footer="0.31496062992125984"/>
  <pageSetup paperSize="9" scale="23" orientation="landscape" r:id="rId1"/>
  <headerFooter scaleWithDoc="0">
    <oddFooter>&amp;R&amp;A</oddFooter>
  </headerFooter>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具名範圍</vt:lpstr>
      </vt:variant>
      <vt:variant>
        <vt:i4>5</vt:i4>
      </vt:variant>
    </vt:vector>
  </HeadingPairs>
  <TitlesOfParts>
    <vt:vector size="13" baseType="lpstr">
      <vt:lpstr>表1_表30-1</vt:lpstr>
      <vt:lpstr>表2_RBC表30-5-3</vt:lpstr>
      <vt:lpstr>表2-1_RBC表30-4</vt:lpstr>
      <vt:lpstr>表3 表30-8</vt:lpstr>
      <vt:lpstr>表3-1 表30-8-8</vt:lpstr>
      <vt:lpstr>表4_公司資料表</vt:lpstr>
      <vt:lpstr>表5_地震損失評估</vt:lpstr>
      <vt:lpstr>表6_颱洪損失評估</vt:lpstr>
      <vt:lpstr>'表2_RBC表30-5-3'!Print_Area</vt:lpstr>
      <vt:lpstr>'表3 表30-8'!Print_Area</vt:lpstr>
      <vt:lpstr>表4_公司資料表!Print_Area</vt:lpstr>
      <vt:lpstr>表5_地震損失評估!Print_Area</vt:lpstr>
      <vt:lpstr>表6_颱洪損失評估!Print_Area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KarenLu(盧欣怡)</dc:creator>
  <cp:lastModifiedBy>何宗霖</cp:lastModifiedBy>
  <cp:lastPrinted>2020-04-23T07:34:48Z</cp:lastPrinted>
  <dcterms:created xsi:type="dcterms:W3CDTF">2019-06-12T03:14:02Z</dcterms:created>
  <dcterms:modified xsi:type="dcterms:W3CDTF">2022-12-20T02:35:41Z</dcterms:modified>
</cp:coreProperties>
</file>