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users\400153\Desktop\11屆卓越奬\3各組評分標準\"/>
    </mc:Choice>
  </mc:AlternateContent>
  <xr:revisionPtr revIDLastSave="0" documentId="8_{B8DB51DA-CF36-47A3-A344-6B45B411B057}" xr6:coauthVersionLast="47" xr6:coauthVersionMax="47" xr10:uidLastSave="{00000000-0000-0000-0000-000000000000}"/>
  <bookViews>
    <workbookView xWindow="2340" yWindow="600" windowWidth="14400" windowHeight="15600" xr2:uid="{00000000-000D-0000-FFFF-FFFF00000000}"/>
  </bookViews>
  <sheets>
    <sheet name="首頁" sheetId="7" r:id="rId1"/>
    <sheet name="1.綠色保險" sheetId="1" r:id="rId2"/>
    <sheet name="附表1-1 保險商品屬綠色保險" sheetId="8" r:id="rId3"/>
    <sheet name="附表1-2 綠色保險_其他資料附件" sheetId="4" r:id="rId4"/>
    <sheet name="2.資安保險" sheetId="2" r:id="rId5"/>
    <sheet name="附表2-1 資安保險資料附件" sheetId="5" r:id="rId6"/>
    <sheet name="3.農業保險" sheetId="3" r:id="rId7"/>
    <sheet name="附表3-1 農業保險資料附件" sheetId="6" r:id="rId8"/>
  </sheets>
  <definedNames>
    <definedName name="_xlnm._FilterDatabase" localSheetId="7" hidden="1">'附表3-1 農業保險資料附件'!$A$1:$F$1</definedName>
    <definedName name="_xlnm.Print_Area" localSheetId="2">'附表1-1 保險商品屬綠色保險'!$A$1:$H$6,'附表1-1 保險商品屬綠色保險'!$I$1:$Z$26</definedName>
    <definedName name="_xlnm.Print_Area" localSheetId="3">'附表1-2 綠色保險_其他資料附件'!$A$1:$K$12,'附表1-2 綠色保險_其他資料附件'!$M$1:$AA$15</definedName>
    <definedName name="_xlnm.Print_Area" localSheetId="5">'附表2-1 資安保險資料附件'!$A$1:$H$14,'附表2-1 資安保險資料附件'!$I$1:$U$21</definedName>
    <definedName name="_xlnm.Print_Area" localSheetId="7">'附表3-1 農業保險資料附件'!$A$1:$G$7,'附表3-1 農業保險資料附件'!$I$1:$T$7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C7" i="2"/>
  <c r="B8" i="2"/>
  <c r="C8" i="2"/>
  <c r="C8" i="3"/>
  <c r="B8" i="3"/>
  <c r="C7" i="3"/>
  <c r="B7" i="3"/>
  <c r="G53" i="3"/>
  <c r="F53" i="3"/>
  <c r="E53" i="3"/>
  <c r="D53" i="3"/>
  <c r="C53" i="3"/>
  <c r="B53" i="3"/>
  <c r="D42" i="3"/>
  <c r="C42" i="3"/>
  <c r="B42" i="3"/>
  <c r="P41" i="1" l="1"/>
  <c r="O41" i="1"/>
  <c r="N41" i="1"/>
  <c r="P42" i="1"/>
  <c r="O42" i="1"/>
  <c r="N42" i="1"/>
  <c r="P40" i="1"/>
  <c r="O40" i="1"/>
  <c r="N40" i="1"/>
  <c r="P54" i="1"/>
  <c r="O54" i="1"/>
  <c r="N54" i="1"/>
  <c r="P53" i="1"/>
  <c r="O53" i="1"/>
  <c r="N53" i="1"/>
  <c r="P52" i="1"/>
  <c r="O52" i="1"/>
  <c r="N52" i="1"/>
  <c r="J52" i="3"/>
  <c r="I52" i="3"/>
  <c r="H52" i="3"/>
  <c r="J51" i="3"/>
  <c r="I51" i="3"/>
  <c r="H51" i="3"/>
  <c r="J50" i="3"/>
  <c r="I50" i="3"/>
  <c r="H50" i="3"/>
  <c r="J49" i="3"/>
  <c r="I49" i="3"/>
  <c r="H49" i="3"/>
  <c r="E31" i="3"/>
  <c r="D31" i="3"/>
  <c r="C31" i="3"/>
  <c r="B31" i="3"/>
  <c r="C20" i="3"/>
  <c r="E20" i="3" s="1"/>
  <c r="B20" i="3"/>
  <c r="D20" i="3" s="1"/>
  <c r="J51" i="2"/>
  <c r="I51" i="2"/>
  <c r="H51" i="2"/>
  <c r="J50" i="2"/>
  <c r="I50" i="2"/>
  <c r="H50" i="2"/>
  <c r="J49" i="2"/>
  <c r="I49" i="2"/>
  <c r="H49" i="2"/>
  <c r="C52" i="2"/>
  <c r="E52" i="2"/>
  <c r="G52" i="2"/>
  <c r="E30" i="2"/>
  <c r="D30" i="2"/>
  <c r="C30" i="2"/>
  <c r="B30" i="2"/>
  <c r="C19" i="2"/>
  <c r="E19" i="2" s="1"/>
  <c r="B19" i="2"/>
  <c r="D19" i="2" s="1"/>
  <c r="F52" i="2"/>
  <c r="D52" i="2"/>
  <c r="B52" i="2"/>
  <c r="D41" i="2"/>
  <c r="C41" i="2"/>
  <c r="B41" i="2"/>
  <c r="M43" i="1"/>
  <c r="L43" i="1"/>
  <c r="K43" i="1"/>
  <c r="J43" i="1"/>
  <c r="I43" i="1"/>
  <c r="H43" i="1"/>
  <c r="G43" i="1"/>
  <c r="F43" i="1"/>
  <c r="E43" i="1"/>
  <c r="D43" i="1"/>
  <c r="C43" i="1"/>
  <c r="B43" i="1"/>
  <c r="M55" i="1"/>
  <c r="L55" i="1"/>
  <c r="K55" i="1"/>
  <c r="J55" i="1"/>
  <c r="I55" i="1"/>
  <c r="H55" i="1"/>
  <c r="G55" i="1"/>
  <c r="F55" i="1"/>
  <c r="E55" i="1"/>
  <c r="D55" i="1"/>
  <c r="C55" i="1"/>
  <c r="B55" i="1"/>
  <c r="I31" i="1"/>
  <c r="H31" i="1"/>
  <c r="G31" i="1"/>
  <c r="F31" i="1"/>
  <c r="E31" i="1"/>
  <c r="D31" i="1"/>
  <c r="C31" i="1"/>
  <c r="B31" i="1"/>
  <c r="I19" i="1"/>
  <c r="H19" i="1"/>
  <c r="G19" i="1"/>
  <c r="F19" i="1"/>
  <c r="E19" i="1"/>
  <c r="D19" i="1"/>
  <c r="C19" i="1"/>
  <c r="B19" i="1"/>
  <c r="K19" i="1" l="1"/>
  <c r="J19" i="1"/>
  <c r="E41" i="2"/>
  <c r="H53" i="3"/>
  <c r="I53" i="3"/>
  <c r="J53" i="3"/>
  <c r="E42" i="3"/>
  <c r="F42" i="3"/>
  <c r="G31" i="3"/>
  <c r="F31" i="3"/>
  <c r="F20" i="3"/>
  <c r="H52" i="2"/>
  <c r="F41" i="2"/>
  <c r="I52" i="2"/>
  <c r="J52" i="2"/>
  <c r="J31" i="1"/>
  <c r="N55" i="1"/>
  <c r="P55" i="1"/>
  <c r="F30" i="2"/>
  <c r="O55" i="1"/>
  <c r="P43" i="1"/>
  <c r="N43" i="1"/>
  <c r="O43" i="1"/>
  <c r="K31" i="1"/>
  <c r="G30" i="2"/>
  <c r="F19" i="2"/>
  <c r="K53" i="3" l="1"/>
  <c r="G42" i="3"/>
  <c r="K52" i="2"/>
  <c r="L31" i="1"/>
  <c r="L53" i="3"/>
  <c r="M53" i="3" s="1"/>
  <c r="L52" i="2"/>
  <c r="M52" i="2" s="1"/>
  <c r="Q55" i="1"/>
  <c r="Q43" i="1"/>
  <c r="H31" i="3"/>
  <c r="L19" i="1"/>
  <c r="R55" i="1"/>
  <c r="H30" i="2"/>
  <c r="R43" i="1"/>
  <c r="G41" i="2"/>
  <c r="S55" i="1" l="1"/>
  <c r="S43" i="1"/>
</calcChain>
</file>

<file path=xl/sharedStrings.xml><?xml version="1.0" encoding="utf-8"?>
<sst xmlns="http://schemas.openxmlformats.org/spreadsheetml/2006/main" count="381" uniqueCount="117">
  <si>
    <t>第十一屆台灣保險卓越獎</t>
  </si>
  <si>
    <t>參選組別：</t>
    <phoneticPr fontId="1" type="noConversion"/>
  </si>
  <si>
    <t>產險組</t>
    <phoneticPr fontId="1" type="noConversion"/>
  </si>
  <si>
    <t>參賽公司：</t>
    <phoneticPr fontId="1" type="noConversion"/>
  </si>
  <si>
    <t>公司人數</t>
    <phoneticPr fontId="1" type="noConversion"/>
  </si>
  <si>
    <t>一、公司規模</t>
    <phoneticPr fontId="1" type="noConversion"/>
  </si>
  <si>
    <t>公司整體保費收入</t>
    <phoneticPr fontId="1" type="noConversion"/>
  </si>
  <si>
    <t>節能減碳型</t>
    <phoneticPr fontId="1" type="noConversion"/>
  </si>
  <si>
    <t>整治汙染型</t>
    <phoneticPr fontId="1" type="noConversion"/>
  </si>
  <si>
    <t>再生能源型</t>
    <phoneticPr fontId="1" type="noConversion"/>
  </si>
  <si>
    <t>2023
主保險契約</t>
    <phoneticPr fontId="1" type="noConversion"/>
  </si>
  <si>
    <t>2024
主保險契約</t>
    <phoneticPr fontId="1" type="noConversion"/>
  </si>
  <si>
    <t>合計</t>
    <phoneticPr fontId="1" type="noConversion"/>
  </si>
  <si>
    <t>2022
主保險契約</t>
    <phoneticPr fontId="1" type="noConversion"/>
  </si>
  <si>
    <t>險種：綠色保險</t>
    <phoneticPr fontId="1" type="noConversion"/>
  </si>
  <si>
    <t>險種：資安保險</t>
    <phoneticPr fontId="1" type="noConversion"/>
  </si>
  <si>
    <t>險種：農業保險</t>
    <phoneticPr fontId="1" type="noConversion"/>
  </si>
  <si>
    <t>資訊系統不法行為保險</t>
    <phoneticPr fontId="1" type="noConversion"/>
  </si>
  <si>
    <t>資料保護保險</t>
    <phoneticPr fontId="1" type="noConversion"/>
  </si>
  <si>
    <t>農作物保險</t>
    <phoneticPr fontId="1" type="noConversion"/>
  </si>
  <si>
    <t>水產養殖保險</t>
    <phoneticPr fontId="1" type="noConversion"/>
  </si>
  <si>
    <t>家禽禽流感保險</t>
    <phoneticPr fontId="1" type="noConversion"/>
  </si>
  <si>
    <t>農業設施颱風洪水保險</t>
    <phoneticPr fontId="1" type="noConversion"/>
  </si>
  <si>
    <t>二、投保件數</t>
    <phoneticPr fontId="1" type="noConversion"/>
  </si>
  <si>
    <t>三、保費收入</t>
    <phoneticPr fontId="1" type="noConversion"/>
  </si>
  <si>
    <t>四、件數成長率</t>
    <phoneticPr fontId="1" type="noConversion"/>
  </si>
  <si>
    <t>五、保費收入成長率</t>
    <phoneticPr fontId="1" type="noConversion"/>
  </si>
  <si>
    <t>保險商品屬綠色保險</t>
    <phoneticPr fontId="1" type="noConversion"/>
  </si>
  <si>
    <t>主保險契約</t>
    <phoneticPr fontId="1" type="noConversion"/>
  </si>
  <si>
    <t>2023
附加險</t>
    <phoneticPr fontId="1" type="noConversion"/>
  </si>
  <si>
    <t>2024
附加險</t>
    <phoneticPr fontId="1" type="noConversion"/>
  </si>
  <si>
    <t>平均</t>
    <phoneticPr fontId="1" type="noConversion"/>
  </si>
  <si>
    <t>A0000000001</t>
    <phoneticPr fontId="1" type="noConversion"/>
  </si>
  <si>
    <t>保費收入(元)</t>
    <phoneticPr fontId="1" type="noConversion"/>
  </si>
  <si>
    <t>(範例)</t>
    <phoneticPr fontId="1" type="noConversion"/>
  </si>
  <si>
    <t>主保險契約/附加險</t>
    <phoneticPr fontId="1" type="noConversion"/>
  </si>
  <si>
    <t>2022
附加險</t>
    <phoneticPr fontId="1" type="noConversion"/>
  </si>
  <si>
    <t>成長率
2022-2023</t>
    <phoneticPr fontId="1" type="noConversion"/>
  </si>
  <si>
    <t>成長率
2023-2024</t>
    <phoneticPr fontId="1" type="noConversion"/>
  </si>
  <si>
    <t>保費收入總計</t>
    <phoneticPr fontId="1" type="noConversion"/>
  </si>
  <si>
    <t>保費成長率</t>
    <phoneticPr fontId="1" type="noConversion"/>
  </si>
  <si>
    <t>件數總計</t>
    <phoneticPr fontId="1" type="noConversion"/>
  </si>
  <si>
    <t>公司說明：</t>
    <phoneticPr fontId="1" type="noConversion"/>
  </si>
  <si>
    <t>送保發中心之保單號碼</t>
    <phoneticPr fontId="1" type="noConversion"/>
  </si>
  <si>
    <t>綠色保險類型</t>
    <phoneticPr fontId="1" type="noConversion"/>
  </si>
  <si>
    <t>新興風險保障商品推展卓越獎</t>
    <phoneticPr fontId="1" type="noConversion"/>
  </si>
  <si>
    <t>量化指標評分填報表</t>
    <phoneticPr fontId="1" type="noConversion"/>
  </si>
  <si>
    <t>資安保險</t>
  </si>
  <si>
    <t>資安保險</t>
    <phoneticPr fontId="1" type="noConversion"/>
  </si>
  <si>
    <t>資料及網路錯誤或疏漏責任保險</t>
    <phoneticPr fontId="1" type="noConversion"/>
  </si>
  <si>
    <t>2.節能減碳型：本類型保險商品之「保險標的」具備節省能源或減少碳排之特性。</t>
    <phoneticPr fontId="1" type="noConversion"/>
  </si>
  <si>
    <t>3.整治汙染型：本類型保險商品之「承保範圍」係提供保險事故發生對於受汙染環境復原作業之相關費用。</t>
    <phoneticPr fontId="1" type="noConversion"/>
  </si>
  <si>
    <t>1.再生能源型：本類型保險商品之「被保險人」主要為再生能源產業業者，此類保險商品針對再生能源產業業者於營運過程中，</t>
    <phoneticPr fontId="1" type="noConversion"/>
  </si>
  <si>
    <t xml:space="preserve"> </t>
    <phoneticPr fontId="1" type="noConversion"/>
  </si>
  <si>
    <t xml:space="preserve"> 可能產生之風險提供保險保障，有助於其產業發展。</t>
    <phoneticPr fontId="1" type="noConversion"/>
  </si>
  <si>
    <t>參賽公司需填寫「下方表格黃底部分」及「附表2-1 資安保險資料附件」。</t>
    <phoneticPr fontId="1" type="noConversion"/>
  </si>
  <si>
    <t>商品代碼(前8碼)</t>
    <phoneticPr fontId="1" type="noConversion"/>
  </si>
  <si>
    <t>第一類：可直接由保發中心之保單編號對應，即所提供之保單號碼與本中心之保單編號一致。</t>
    <phoneticPr fontId="1" type="noConversion"/>
  </si>
  <si>
    <t>特殊條件</t>
    <phoneticPr fontId="1" type="noConversion"/>
  </si>
  <si>
    <t>B0000000001</t>
    <phoneticPr fontId="1" type="noConversion"/>
  </si>
  <si>
    <t>說明2：2024年起資安保險啟用「特殊條件」，故2023年以前請填0，詳細請參閱意外險統計規程。</t>
    <phoneticPr fontId="1" type="noConversion"/>
  </si>
  <si>
    <t>農業保險</t>
  </si>
  <si>
    <t>農業保險</t>
    <phoneticPr fontId="1" type="noConversion"/>
  </si>
  <si>
    <t>說明2：經營農業保險之保險公司，於每季結束後之次月10日前，應提供相關統計數據給保發中心，</t>
    <phoneticPr fontId="1" type="noConversion"/>
  </si>
  <si>
    <t>參賽公司需填寫「下方表格黃底部分」及「附表3-1 農業保險資料附件」。</t>
    <phoneticPr fontId="1" type="noConversion"/>
  </si>
  <si>
    <t>說明2：綠色保險分類說明如下：</t>
    <phoneticPr fontId="1" type="noConversion"/>
  </si>
  <si>
    <t>第二類：「公司代碼 + 分支機構代碼 + 保單編號」，即所提供之保單號碼已加上公司代碼及分支機構代碼。</t>
    <phoneticPr fontId="1" type="noConversion"/>
  </si>
  <si>
    <t>其他</t>
    <phoneticPr fontId="1" type="noConversion"/>
  </si>
  <si>
    <t>件數</t>
    <phoneticPr fontId="1" type="noConversion"/>
  </si>
  <si>
    <t>主保險契約投保件數/公司人數</t>
    <phoneticPr fontId="1" type="noConversion"/>
  </si>
  <si>
    <t>保費收入/公司整體保費收入</t>
    <phoneticPr fontId="1" type="noConversion"/>
  </si>
  <si>
    <t>參賽公司需填寫「下方表格黃底部分」、「附表1-1 保險商品屬綠色保險」及「附表1-2 綠色保險_其他資料附件」。</t>
    <phoneticPr fontId="1" type="noConversion"/>
  </si>
  <si>
    <t>註2：本表「其他」欄項下之統計數字應與附表1-2之件數(不含批單)一致。</t>
    <phoneticPr fontId="1" type="noConversion"/>
  </si>
  <si>
    <t>註2：本表「其他」欄項下之統計數字應與附表1-2之保費收入合計(含批單)一致。</t>
    <phoneticPr fontId="1" type="noConversion"/>
  </si>
  <si>
    <t>註2：2024年起之資安保險險種分類依意外險統計規程之「特殊條件」欄位分類。</t>
    <phoneticPr fontId="1" type="noConversion"/>
  </si>
  <si>
    <t>主保險契約件數成長率</t>
    <phoneticPr fontId="1" type="noConversion"/>
  </si>
  <si>
    <r>
      <t>註1：本表「保險商品屬綠色保險」項下之件數總數應與</t>
    </r>
    <r>
      <rPr>
        <b/>
        <sz val="11"/>
        <color theme="1"/>
        <rFont val="標楷體"/>
        <family val="4"/>
        <charset val="136"/>
      </rPr>
      <t>附表1-1</t>
    </r>
    <r>
      <rPr>
        <sz val="11"/>
        <color theme="1"/>
        <rFont val="標楷體"/>
        <family val="4"/>
        <charset val="136"/>
      </rPr>
      <t>及</t>
    </r>
    <r>
      <rPr>
        <b/>
        <sz val="11"/>
        <color theme="1"/>
        <rFont val="標楷體"/>
        <family val="4"/>
        <charset val="136"/>
      </rPr>
      <t>2024年起報保發中心之第一階段綠色保險統計數據</t>
    </r>
    <r>
      <rPr>
        <sz val="11"/>
        <color theme="1"/>
        <rFont val="標楷體"/>
        <family val="4"/>
        <charset val="136"/>
      </rPr>
      <t>一致。</t>
    </r>
    <phoneticPr fontId="1" type="noConversion"/>
  </si>
  <si>
    <r>
      <t>註1：本表「保險商品屬綠色保險」項下之保費收入總數應與</t>
    </r>
    <r>
      <rPr>
        <b/>
        <sz val="11"/>
        <color theme="1"/>
        <rFont val="標楷體"/>
        <family val="4"/>
        <charset val="136"/>
      </rPr>
      <t>附表1-1</t>
    </r>
    <r>
      <rPr>
        <sz val="11"/>
        <color theme="1"/>
        <rFont val="標楷體"/>
        <family val="4"/>
        <charset val="136"/>
      </rPr>
      <t>及</t>
    </r>
    <r>
      <rPr>
        <b/>
        <sz val="11"/>
        <color theme="1"/>
        <rFont val="標楷體"/>
        <family val="4"/>
        <charset val="136"/>
      </rPr>
      <t>2024年起報保發中心之第一階段綠色保險統計數據</t>
    </r>
    <r>
      <rPr>
        <sz val="11"/>
        <color theme="1"/>
        <rFont val="標楷體"/>
        <family val="4"/>
        <charset val="136"/>
      </rPr>
      <t>一致。</t>
    </r>
    <phoneticPr fontId="1" type="noConversion"/>
  </si>
  <si>
    <r>
      <t>註1：本表資安保險之件數總數應與</t>
    </r>
    <r>
      <rPr>
        <b/>
        <sz val="11"/>
        <color theme="1"/>
        <rFont val="標楷體"/>
        <family val="4"/>
        <charset val="136"/>
      </rPr>
      <t>附表2-1</t>
    </r>
    <r>
      <rPr>
        <sz val="11"/>
        <color theme="1"/>
        <rFont val="標楷體"/>
        <family val="4"/>
        <charset val="136"/>
      </rPr>
      <t>及</t>
    </r>
    <r>
      <rPr>
        <b/>
        <sz val="11"/>
        <color theme="1"/>
        <rFont val="標楷體"/>
        <family val="4"/>
        <charset val="136"/>
      </rPr>
      <t>報送保發中心之資安保險</t>
    </r>
    <r>
      <rPr>
        <sz val="11"/>
        <color theme="1"/>
        <rFont val="標楷體"/>
        <family val="4"/>
        <charset val="136"/>
      </rPr>
      <t>統計數據一致。</t>
    </r>
    <phoneticPr fontId="1" type="noConversion"/>
  </si>
  <si>
    <r>
      <t>註1：本表資安保險之保費收入總數應與</t>
    </r>
    <r>
      <rPr>
        <b/>
        <sz val="11"/>
        <color theme="1"/>
        <rFont val="標楷體"/>
        <family val="4"/>
        <charset val="136"/>
      </rPr>
      <t>附表2-1</t>
    </r>
    <r>
      <rPr>
        <sz val="11"/>
        <color theme="1"/>
        <rFont val="標楷體"/>
        <family val="4"/>
        <charset val="136"/>
      </rPr>
      <t>及</t>
    </r>
    <r>
      <rPr>
        <b/>
        <sz val="11"/>
        <color theme="1"/>
        <rFont val="標楷體"/>
        <family val="4"/>
        <charset val="136"/>
      </rPr>
      <t>報送保發中心之資安保險</t>
    </r>
    <r>
      <rPr>
        <sz val="11"/>
        <color theme="1"/>
        <rFont val="標楷體"/>
        <family val="4"/>
        <charset val="136"/>
      </rPr>
      <t>統計數據一致。</t>
    </r>
    <phoneticPr fontId="1" type="noConversion"/>
  </si>
  <si>
    <r>
      <t>註1：本表農業保險件數總數應與</t>
    </r>
    <r>
      <rPr>
        <b/>
        <sz val="11"/>
        <color theme="1"/>
        <rFont val="標楷體"/>
        <family val="4"/>
        <charset val="136"/>
      </rPr>
      <t>附表3-1</t>
    </r>
    <r>
      <rPr>
        <sz val="11"/>
        <color theme="1"/>
        <rFont val="標楷體"/>
        <family val="4"/>
        <charset val="136"/>
      </rPr>
      <t>及</t>
    </r>
    <r>
      <rPr>
        <b/>
        <sz val="11"/>
        <color theme="1"/>
        <rFont val="標楷體"/>
        <family val="4"/>
        <charset val="136"/>
      </rPr>
      <t>每季提供給保發中心之農業保險</t>
    </r>
    <r>
      <rPr>
        <sz val="11"/>
        <color theme="1"/>
        <rFont val="標楷體"/>
        <family val="4"/>
        <charset val="136"/>
      </rPr>
      <t>統計數據一致。</t>
    </r>
    <phoneticPr fontId="1" type="noConversion"/>
  </si>
  <si>
    <r>
      <t>註1：本表農業保險保費收入總數應與</t>
    </r>
    <r>
      <rPr>
        <b/>
        <sz val="11"/>
        <color theme="1"/>
        <rFont val="標楷體"/>
        <family val="4"/>
        <charset val="136"/>
      </rPr>
      <t>附表3-1</t>
    </r>
    <r>
      <rPr>
        <sz val="11"/>
        <color theme="1"/>
        <rFont val="標楷體"/>
        <family val="4"/>
        <charset val="136"/>
      </rPr>
      <t>及</t>
    </r>
    <r>
      <rPr>
        <b/>
        <sz val="11"/>
        <color theme="1"/>
        <rFont val="標楷體"/>
        <family val="4"/>
        <charset val="136"/>
      </rPr>
      <t>每季提供給保發中心之農業保險</t>
    </r>
    <r>
      <rPr>
        <sz val="11"/>
        <color theme="1"/>
        <rFont val="標楷體"/>
        <family val="4"/>
        <charset val="136"/>
      </rPr>
      <t>統計數據一致。</t>
    </r>
    <phoneticPr fontId="1" type="noConversion"/>
  </si>
  <si>
    <t>簽單年度</t>
    <phoneticPr fontId="1" type="noConversion"/>
  </si>
  <si>
    <t>說明1：請提供簽單年度2022年至2024年綠色保險保險商品於「保險商品屬綠色保險」欄項下之統計數據，如未銷售該商品則請空白。</t>
    <phoneticPr fontId="1" type="noConversion"/>
  </si>
  <si>
    <t>說明1：請提供簽單年度2022年至2024年綠色保險保險商品於「其他」欄項下之統計數據，如未銷售該商品則請空白。</t>
    <phoneticPr fontId="1" type="noConversion"/>
  </si>
  <si>
    <t>OO產物保險公司OOOO保險</t>
    <phoneticPr fontId="1" type="noConversion"/>
  </si>
  <si>
    <t>太陽能產業</t>
    <phoneticPr fontId="1" type="noConversion"/>
  </si>
  <si>
    <t>註3：欄位「其他」：係指公司認定屬綠色保險商品，但未被計算於「保險商品屬綠色保險」類型中。</t>
    <phoneticPr fontId="1" type="noConversion"/>
  </si>
  <si>
    <t>「其他」係指公司認定屬綠色保險商品，但未被計算於「保險商品屬綠色保險」類型中。</t>
    <phoneticPr fontId="1" type="noConversion"/>
  </si>
  <si>
    <t xml:space="preserve">               簽單年度
項目</t>
    <phoneticPr fontId="1" type="noConversion"/>
  </si>
  <si>
    <t xml:space="preserve">               簽單年度
項目</t>
    <phoneticPr fontId="1" type="noConversion"/>
  </si>
  <si>
    <t>說明1：請提供簽單年度2022年至2024年「資安保險」之統計數據。</t>
    <phoneticPr fontId="1" type="noConversion"/>
  </si>
  <si>
    <t>說明1：請提供簽單年度2022年至2024年「農業保險」之統計數據。</t>
    <phoneticPr fontId="1" type="noConversion"/>
  </si>
  <si>
    <t>被保險人產業類別</t>
    <phoneticPr fontId="1" type="noConversion"/>
  </si>
  <si>
    <t>附加條款</t>
    <phoneticPr fontId="1" type="noConversion"/>
  </si>
  <si>
    <t>OO產物保險公司OOOO保險附加條款</t>
    <phoneticPr fontId="1" type="noConversion"/>
  </si>
  <si>
    <t xml:space="preserve">            簽單年度
項目</t>
    <phoneticPr fontId="1" type="noConversion"/>
  </si>
  <si>
    <t xml:space="preserve">            簽單年度
項目</t>
    <phoneticPr fontId="1" type="noConversion"/>
  </si>
  <si>
    <t>商品名稱</t>
    <phoneticPr fontId="1" type="noConversion"/>
  </si>
  <si>
    <t>保險標的</t>
    <phoneticPr fontId="1" type="noConversion"/>
  </si>
  <si>
    <t>-</t>
    <phoneticPr fontId="1" type="noConversion"/>
  </si>
  <si>
    <t>電動車</t>
    <phoneticPr fontId="1" type="noConversion"/>
  </si>
  <si>
    <r>
      <t xml:space="preserve">       如綠色保險類型填寫「節能減碳型」之保單，</t>
    </r>
    <r>
      <rPr>
        <b/>
        <sz val="11"/>
        <color rgb="FFFF0000"/>
        <rFont val="標楷體"/>
        <family val="4"/>
        <charset val="136"/>
      </rPr>
      <t>需加填「保險標的」</t>
    </r>
    <r>
      <rPr>
        <sz val="11"/>
        <color theme="1"/>
        <rFont val="標楷體"/>
        <family val="4"/>
        <charset val="136"/>
      </rPr>
      <t>。</t>
    </r>
    <phoneticPr fontId="1" type="noConversion"/>
  </si>
  <si>
    <r>
      <t xml:space="preserve">       如綠色保險類型填寫「再生能源型」之保單，</t>
    </r>
    <r>
      <rPr>
        <b/>
        <sz val="11"/>
        <color rgb="FFFF0000"/>
        <rFont val="標楷體"/>
        <family val="4"/>
        <charset val="136"/>
      </rPr>
      <t>需加填「被保險人產業類別」</t>
    </r>
    <r>
      <rPr>
        <sz val="11"/>
        <color theme="1"/>
        <rFont val="標楷體"/>
        <family val="4"/>
        <charset val="136"/>
      </rPr>
      <t>。</t>
    </r>
    <phoneticPr fontId="1" type="noConversion"/>
  </si>
  <si>
    <r>
      <t>說明3：</t>
    </r>
    <r>
      <rPr>
        <b/>
        <sz val="11"/>
        <color theme="1"/>
        <rFont val="標楷體"/>
        <family val="4"/>
        <charset val="136"/>
      </rPr>
      <t>A欄至H欄為必填欄位</t>
    </r>
    <r>
      <rPr>
        <sz val="11"/>
        <color theme="1"/>
        <rFont val="標楷體"/>
        <family val="4"/>
        <charset val="136"/>
      </rPr>
      <t>，其中「再生能源型」、「節能減碳型」分別需額外加填欄位，說明如下：</t>
    </r>
    <phoneticPr fontId="1" type="noConversion"/>
  </si>
  <si>
    <t>公司說明：</t>
    <phoneticPr fontId="1" type="noConversion"/>
  </si>
  <si>
    <t>件數總數不一致原因：</t>
    <phoneticPr fontId="1" type="noConversion"/>
  </si>
  <si>
    <t>保費收入總數不一致原因：</t>
    <phoneticPr fontId="1" type="noConversion"/>
  </si>
  <si>
    <t>左表之總數應與每季供給保發中心的統計數字一致，倘若總數不一致請於下方說明原因。</t>
    <phoneticPr fontId="1" type="noConversion"/>
  </si>
  <si>
    <t>說明3：左表之總數應與每月送保發中心資料庫之統計數據一致，倘若總數不一致請於下方說明原因。</t>
    <phoneticPr fontId="1" type="noConversion"/>
  </si>
  <si>
    <t>說明3：左表之總數應與2024年起報保發中心第一階段綠色保險統計數據一致，倘若總數不一致請於下方說明原因。</t>
    <phoneticPr fontId="1" type="noConversion"/>
  </si>
  <si>
    <t>註1：公司人數須符合公司提供給本中心編製市場重要指標表六「保險業從業人員統計表」之財產保險業業務員及內勤人數。</t>
    <phoneticPr fontId="1" type="noConversion"/>
  </si>
  <si>
    <t>註2：公司整體保費收入須符合公開資訊觀測站「各險別之保費收入」之總計。</t>
    <phoneticPr fontId="1" type="noConversion"/>
  </si>
  <si>
    <t>第一類</t>
    <phoneticPr fontId="1" type="noConversion"/>
  </si>
  <si>
    <t>第二類</t>
    <phoneticPr fontId="1" type="noConversion"/>
  </si>
  <si>
    <t>參賽公司需填列各險種之附表作為依據，詳附表1-1、附表1-2、附表2-1及附表3-1，考量公司所提供之保單號碼(各附表C欄)與實際「送保發中心資料庫保單編碼」可能不同，故請填列下方說明：</t>
    <phoneticPr fontId="1" type="noConversion"/>
  </si>
  <si>
    <t>(下拉式選單)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</si>
</sst>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0.0%"/>
  </numFmts>
  <fonts count="11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2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5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rgb="FFFF0000"/>
      <name val="標楷體"/>
      <family val="4"/>
      <charset val="136"/>
    </font>
    <font>
      <sz val="9"/>
      <color theme="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sz val="13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Down="1">
      <left style="medium">
        <color auto="1"/>
      </left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 diagonalDown="1">
      <left style="medium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medium">
        <color auto="1"/>
      </left>
      <right/>
      <top/>
      <bottom/>
      <diagonal style="thin">
        <color auto="1"/>
      </diagonal>
    </border>
    <border diagonalDown="1">
      <left/>
      <right style="medium">
        <color auto="1"/>
      </right>
      <top/>
      <bottom/>
      <diagonal style="thin">
        <color auto="1"/>
      </diagonal>
    </border>
    <border diagonalDown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Down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/>
      <diagonal style="thin">
        <color auto="1"/>
      </diagonal>
    </border>
    <border diagonalDown="1">
      <left style="thin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 diagonalDown="1">
      <left style="medium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2" borderId="17" xfId="0" applyFont="1" applyFill="1" applyBorder="1" applyAlignment="1">
      <alignment horizontal="left" indent="1"/>
    </xf>
    <xf numFmtId="0" fontId="3" fillId="3" borderId="18" xfId="0" applyFont="1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6" fillId="5" borderId="1" xfId="0" applyFont="1" applyFill="1" applyBorder="1" applyAlignment="1">
      <alignment horizontal="center"/>
    </xf>
    <xf numFmtId="176" fontId="6" fillId="5" borderId="1" xfId="0" applyNumberFormat="1" applyFont="1" applyFill="1" applyBorder="1" applyAlignment="1">
      <alignment horizontal="center"/>
    </xf>
    <xf numFmtId="0" fontId="3" fillId="4" borderId="22" xfId="0" applyFont="1" applyFill="1" applyBorder="1" applyAlignment="1">
      <alignment wrapTex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4" borderId="21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indent="1"/>
    </xf>
    <xf numFmtId="0" fontId="3" fillId="3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 vertical="center" wrapText="1"/>
    </xf>
    <xf numFmtId="177" fontId="6" fillId="5" borderId="1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3" borderId="32" xfId="0" applyFont="1" applyFill="1" applyBorder="1"/>
    <xf numFmtId="0" fontId="3" fillId="3" borderId="18" xfId="0" applyFont="1" applyFill="1" applyBorder="1"/>
    <xf numFmtId="178" fontId="3" fillId="3" borderId="14" xfId="0" applyNumberFormat="1" applyFont="1" applyFill="1" applyBorder="1"/>
    <xf numFmtId="178" fontId="3" fillId="3" borderId="15" xfId="0" applyNumberFormat="1" applyFont="1" applyFill="1" applyBorder="1"/>
    <xf numFmtId="178" fontId="3" fillId="3" borderId="16" xfId="0" applyNumberFormat="1" applyFont="1" applyFill="1" applyBorder="1"/>
    <xf numFmtId="0" fontId="3" fillId="5" borderId="13" xfId="0" applyFont="1" applyFill="1" applyBorder="1"/>
    <xf numFmtId="0" fontId="3" fillId="5" borderId="15" xfId="0" applyFont="1" applyFill="1" applyBorder="1"/>
    <xf numFmtId="0" fontId="3" fillId="5" borderId="16" xfId="0" applyFont="1" applyFill="1" applyBorder="1"/>
    <xf numFmtId="0" fontId="3" fillId="5" borderId="12" xfId="0" applyFont="1" applyFill="1" applyBorder="1"/>
    <xf numFmtId="0" fontId="3" fillId="2" borderId="0" xfId="0" applyFont="1" applyFill="1" applyAlignment="1">
      <alignment horizontal="left" vertical="top"/>
    </xf>
    <xf numFmtId="0" fontId="6" fillId="2" borderId="0" xfId="0" applyFont="1" applyFill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3" fillId="2" borderId="17" xfId="0" applyFont="1" applyFill="1" applyBorder="1" applyAlignment="1">
      <alignment horizontal="left" wrapText="1" indent="1"/>
    </xf>
    <xf numFmtId="0" fontId="3" fillId="5" borderId="44" xfId="0" applyFont="1" applyFill="1" applyBorder="1"/>
    <xf numFmtId="0" fontId="3" fillId="5" borderId="45" xfId="0" applyFont="1" applyFill="1" applyBorder="1"/>
    <xf numFmtId="0" fontId="3" fillId="5" borderId="46" xfId="0" applyFont="1" applyFill="1" applyBorder="1"/>
    <xf numFmtId="0" fontId="3" fillId="2" borderId="44" xfId="0" applyFont="1" applyFill="1" applyBorder="1"/>
    <xf numFmtId="0" fontId="3" fillId="2" borderId="45" xfId="0" applyFont="1" applyFill="1" applyBorder="1"/>
    <xf numFmtId="0" fontId="3" fillId="2" borderId="46" xfId="0" applyFont="1" applyFill="1" applyBorder="1"/>
    <xf numFmtId="0" fontId="3" fillId="2" borderId="0" xfId="0" applyFont="1" applyFill="1" applyAlignment="1">
      <alignment horizontal="left" indent="2"/>
    </xf>
    <xf numFmtId="0" fontId="3" fillId="2" borderId="0" xfId="0" applyFont="1" applyFill="1" applyAlignment="1">
      <alignment horizontal="left" indent="4"/>
    </xf>
    <xf numFmtId="0" fontId="3" fillId="2" borderId="0" xfId="0" applyFont="1" applyFill="1" applyAlignment="1">
      <alignment horizontal="left" indent="5"/>
    </xf>
    <xf numFmtId="0" fontId="3" fillId="2" borderId="0" xfId="0" applyFont="1" applyFill="1" applyAlignment="1">
      <alignment horizontal="left" indent="6"/>
    </xf>
    <xf numFmtId="0" fontId="3" fillId="2" borderId="0" xfId="0" applyFont="1" applyFill="1" applyAlignment="1">
      <alignment horizontal="left" indent="8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3" fillId="4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indent="3"/>
    </xf>
    <xf numFmtId="0" fontId="3" fillId="3" borderId="1" xfId="0" applyFont="1" applyFill="1" applyBorder="1"/>
    <xf numFmtId="0" fontId="3" fillId="3" borderId="13" xfId="0" applyFont="1" applyFill="1" applyBorder="1"/>
    <xf numFmtId="0" fontId="9" fillId="2" borderId="0" xfId="0" applyFont="1" applyFill="1"/>
    <xf numFmtId="0" fontId="10" fillId="2" borderId="0" xfId="0" applyFont="1" applyFill="1"/>
    <xf numFmtId="177" fontId="6" fillId="5" borderId="1" xfId="0" applyNumberFormat="1" applyFont="1" applyFill="1" applyBorder="1" applyAlignment="1">
      <alignment horizontal="left"/>
    </xf>
    <xf numFmtId="176" fontId="6" fillId="5" borderId="1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left" indent="1"/>
    </xf>
    <xf numFmtId="0" fontId="3" fillId="2" borderId="12" xfId="0" applyFont="1" applyFill="1" applyBorder="1" applyAlignment="1">
      <alignment horizontal="left" wrapText="1" indent="1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left" vertical="top"/>
    </xf>
    <xf numFmtId="0" fontId="3" fillId="5" borderId="54" xfId="0" applyFont="1" applyFill="1" applyBorder="1" applyAlignment="1">
      <alignment horizontal="left" vertical="top"/>
    </xf>
    <xf numFmtId="0" fontId="3" fillId="5" borderId="55" xfId="0" applyFont="1" applyFill="1" applyBorder="1" applyAlignment="1">
      <alignment horizontal="left" vertical="top"/>
    </xf>
    <xf numFmtId="0" fontId="3" fillId="5" borderId="56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5" borderId="57" xfId="0" applyFont="1" applyFill="1" applyBorder="1" applyAlignment="1">
      <alignment horizontal="left" vertical="top"/>
    </xf>
    <xf numFmtId="0" fontId="3" fillId="5" borderId="58" xfId="0" applyFont="1" applyFill="1" applyBorder="1" applyAlignment="1">
      <alignment horizontal="left" vertical="top"/>
    </xf>
    <xf numFmtId="0" fontId="3" fillId="5" borderId="59" xfId="0" applyFont="1" applyFill="1" applyBorder="1" applyAlignment="1">
      <alignment horizontal="left" vertical="top"/>
    </xf>
    <xf numFmtId="0" fontId="3" fillId="5" borderId="6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3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49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 kern="1200">
            <a:solidFill>
              <a:sysClr val="windowText" lastClr="000000"/>
            </a:solidFill>
            <a:latin typeface="標楷體" panose="03000509000000000000" pitchFamily="65" charset="-120"/>
            <a:ea typeface="標楷體" panose="03000509000000000000" pitchFamily="65" charset="-120"/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8E84E-D8EB-45D1-816C-72DFC3F28E0A}">
  <sheetPr>
    <pageSetUpPr fitToPage="1"/>
  </sheetPr>
  <dimension ref="A1:S18"/>
  <sheetViews>
    <sheetView tabSelected="1" zoomScale="115" zoomScaleNormal="115" workbookViewId="0">
      <selection activeCell="A2" sqref="A2:S2"/>
    </sheetView>
  </sheetViews>
  <sheetFormatPr defaultColWidth="9" defaultRowHeight="15.75" x14ac:dyDescent="0.25"/>
  <cols>
    <col min="1" max="1" width="12.140625" style="2" customWidth="1"/>
    <col min="2" max="16384" width="9" style="2"/>
  </cols>
  <sheetData>
    <row r="1" spans="1:19" ht="27.75" x14ac:dyDescent="0.4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2.9" customHeight="1" x14ac:dyDescent="0.4">
      <c r="A2" s="72" t="s">
        <v>45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19" ht="22.9" customHeight="1" x14ac:dyDescent="0.4">
      <c r="A3" s="72" t="s">
        <v>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</row>
    <row r="5" spans="1:19" x14ac:dyDescent="0.25">
      <c r="A5" s="2" t="s">
        <v>1</v>
      </c>
      <c r="B5" s="2" t="s">
        <v>2</v>
      </c>
    </row>
    <row r="7" spans="1:19" x14ac:dyDescent="0.25">
      <c r="A7" s="2" t="s">
        <v>3</v>
      </c>
      <c r="B7" s="73"/>
      <c r="C7" s="73"/>
      <c r="D7" s="73"/>
      <c r="E7" s="73"/>
      <c r="F7" s="73"/>
      <c r="G7" s="73"/>
    </row>
    <row r="9" spans="1:19" x14ac:dyDescent="0.25">
      <c r="A9" s="2" t="s">
        <v>115</v>
      </c>
      <c r="B9" s="1"/>
      <c r="C9" s="1"/>
      <c r="D9" s="1"/>
      <c r="E9" s="1"/>
      <c r="F9" s="1"/>
      <c r="G9" s="1"/>
      <c r="H9" s="1"/>
      <c r="I9" s="1"/>
    </row>
    <row r="10" spans="1:19" x14ac:dyDescent="0.25">
      <c r="A10" s="57" t="s">
        <v>42</v>
      </c>
      <c r="B10" s="69"/>
      <c r="C10" s="70"/>
      <c r="D10" s="71"/>
      <c r="E10" s="2" t="s">
        <v>116</v>
      </c>
      <c r="F10" s="1"/>
      <c r="G10" s="1"/>
      <c r="H10" s="1"/>
    </row>
    <row r="11" spans="1:19" x14ac:dyDescent="0.25">
      <c r="A11" s="55" t="s">
        <v>57</v>
      </c>
    </row>
    <row r="12" spans="1:19" x14ac:dyDescent="0.25">
      <c r="A12" s="55" t="s">
        <v>66</v>
      </c>
    </row>
    <row r="16" spans="1:19" x14ac:dyDescent="0.25">
      <c r="A16" s="58"/>
      <c r="B16" s="1"/>
      <c r="C16" s="1"/>
      <c r="D16" s="1"/>
      <c r="E16" s="1"/>
      <c r="F16" s="1"/>
      <c r="G16" s="1"/>
      <c r="H16" s="1"/>
    </row>
    <row r="17" spans="1:8" hidden="1" x14ac:dyDescent="0.25">
      <c r="A17" s="58"/>
      <c r="B17" s="2" t="s">
        <v>113</v>
      </c>
      <c r="C17" s="1"/>
      <c r="D17" s="1"/>
      <c r="E17" s="1"/>
      <c r="F17" s="1"/>
      <c r="G17" s="1"/>
      <c r="H17" s="1"/>
    </row>
    <row r="18" spans="1:8" hidden="1" x14ac:dyDescent="0.25">
      <c r="B18" s="2" t="s">
        <v>114</v>
      </c>
    </row>
  </sheetData>
  <sheetProtection algorithmName="SHA-512" hashValue="K8TRYhgpIPP9peMhxOfjnijyIn5EMq9RuglcK7wYXvxDbvdTYtbVfZ2dtFDOOaVGMsNSTj/aplXKTS4iFdTT0A==" saltValue="WHPlG6Um2tHzi8wwTp+qVA==" spinCount="100000" sheet="1" objects="1" scenarios="1"/>
  <protectedRanges>
    <protectedRange sqref="B7:G7 B10:D10" name="範圍1"/>
  </protectedRanges>
  <dataConsolidate/>
  <mergeCells count="5">
    <mergeCell ref="B10:D10"/>
    <mergeCell ref="A1:S1"/>
    <mergeCell ref="A2:S2"/>
    <mergeCell ref="A3:S3"/>
    <mergeCell ref="B7:G7"/>
  </mergeCells>
  <phoneticPr fontId="1" type="noConversion"/>
  <dataValidations count="1">
    <dataValidation type="list" allowBlank="1" showInputMessage="1" showErrorMessage="1" sqref="B10:D10" xr:uid="{5827BFD6-084E-4339-BCA8-22FCEC32AEBE}">
      <formula1>$B$17:$B$18</formula1>
    </dataValidation>
  </dataValidation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S58"/>
  <sheetViews>
    <sheetView workbookViewId="0">
      <selection activeCell="G49" sqref="G49"/>
    </sheetView>
  </sheetViews>
  <sheetFormatPr defaultColWidth="9" defaultRowHeight="15.75" x14ac:dyDescent="0.25"/>
  <cols>
    <col min="1" max="1" width="26.85546875" style="2" customWidth="1"/>
    <col min="2" max="19" width="12.42578125" style="2" customWidth="1"/>
    <col min="20" max="16384" width="9" style="2"/>
  </cols>
  <sheetData>
    <row r="1" spans="1:12" ht="20.25" x14ac:dyDescent="0.3">
      <c r="A1" s="5" t="s">
        <v>14</v>
      </c>
    </row>
    <row r="2" spans="1:12" ht="9.6" customHeight="1" x14ac:dyDescent="0.3">
      <c r="A2" s="5"/>
    </row>
    <row r="3" spans="1:12" ht="16.5" x14ac:dyDescent="0.25">
      <c r="A3" s="64" t="s">
        <v>71</v>
      </c>
    </row>
    <row r="5" spans="1:12" ht="18" thickBot="1" x14ac:dyDescent="0.3">
      <c r="A5" s="63" t="s">
        <v>5</v>
      </c>
    </row>
    <row r="6" spans="1:12" ht="30" customHeight="1" x14ac:dyDescent="0.25">
      <c r="A6" s="20" t="s">
        <v>89</v>
      </c>
      <c r="B6" s="21">
        <v>2023</v>
      </c>
      <c r="C6" s="22">
        <v>2024</v>
      </c>
    </row>
    <row r="7" spans="1:12" x14ac:dyDescent="0.25">
      <c r="A7" s="8" t="s">
        <v>4</v>
      </c>
      <c r="B7" s="17"/>
      <c r="C7" s="37"/>
    </row>
    <row r="8" spans="1:12" ht="16.5" thickBot="1" x14ac:dyDescent="0.3">
      <c r="A8" s="23" t="s">
        <v>6</v>
      </c>
      <c r="B8" s="38"/>
      <c r="C8" s="39"/>
    </row>
    <row r="9" spans="1:12" x14ac:dyDescent="0.25">
      <c r="A9" s="2" t="s">
        <v>111</v>
      </c>
    </row>
    <row r="10" spans="1:12" x14ac:dyDescent="0.25">
      <c r="A10" s="2" t="s">
        <v>112</v>
      </c>
    </row>
    <row r="13" spans="1:12" ht="18" thickBot="1" x14ac:dyDescent="0.3">
      <c r="A13" s="63" t="s">
        <v>23</v>
      </c>
    </row>
    <row r="14" spans="1:12" ht="15" customHeight="1" x14ac:dyDescent="0.25">
      <c r="A14" s="74" t="s">
        <v>90</v>
      </c>
      <c r="B14" s="76" t="s">
        <v>27</v>
      </c>
      <c r="C14" s="77"/>
      <c r="D14" s="77"/>
      <c r="E14" s="78"/>
      <c r="F14" s="76" t="s">
        <v>67</v>
      </c>
      <c r="G14" s="77"/>
      <c r="H14" s="77"/>
      <c r="I14" s="78"/>
      <c r="J14" s="82" t="s">
        <v>69</v>
      </c>
      <c r="K14" s="83"/>
      <c r="L14" s="84"/>
    </row>
    <row r="15" spans="1:12" ht="30" customHeight="1" x14ac:dyDescent="0.25">
      <c r="A15" s="75"/>
      <c r="B15" s="6" t="s">
        <v>10</v>
      </c>
      <c r="C15" s="4" t="s">
        <v>29</v>
      </c>
      <c r="D15" s="4" t="s">
        <v>11</v>
      </c>
      <c r="E15" s="7" t="s">
        <v>30</v>
      </c>
      <c r="F15" s="6" t="s">
        <v>10</v>
      </c>
      <c r="G15" s="4" t="s">
        <v>29</v>
      </c>
      <c r="H15" s="4" t="s">
        <v>11</v>
      </c>
      <c r="I15" s="7" t="s">
        <v>30</v>
      </c>
      <c r="J15" s="6">
        <v>2023</v>
      </c>
      <c r="K15" s="4">
        <v>2024</v>
      </c>
      <c r="L15" s="31" t="s">
        <v>31</v>
      </c>
    </row>
    <row r="16" spans="1:12" x14ac:dyDescent="0.25">
      <c r="A16" s="13" t="s">
        <v>7</v>
      </c>
      <c r="B16" s="40"/>
      <c r="C16" s="17"/>
      <c r="D16" s="17"/>
      <c r="E16" s="37"/>
      <c r="F16" s="40"/>
      <c r="G16" s="17"/>
      <c r="H16" s="17"/>
      <c r="I16" s="37"/>
      <c r="J16" s="88"/>
      <c r="K16" s="91"/>
      <c r="L16" s="85"/>
    </row>
    <row r="17" spans="1:12" x14ac:dyDescent="0.25">
      <c r="A17" s="13" t="s">
        <v>9</v>
      </c>
      <c r="B17" s="79"/>
      <c r="C17" s="80"/>
      <c r="D17" s="80"/>
      <c r="E17" s="81"/>
      <c r="F17" s="40"/>
      <c r="G17" s="17"/>
      <c r="H17" s="17"/>
      <c r="I17" s="37"/>
      <c r="J17" s="89"/>
      <c r="K17" s="92"/>
      <c r="L17" s="86"/>
    </row>
    <row r="18" spans="1:12" x14ac:dyDescent="0.25">
      <c r="A18" s="13" t="s">
        <v>8</v>
      </c>
      <c r="B18" s="40"/>
      <c r="C18" s="17"/>
      <c r="D18" s="17"/>
      <c r="E18" s="37"/>
      <c r="F18" s="40"/>
      <c r="G18" s="17"/>
      <c r="H18" s="17"/>
      <c r="I18" s="37"/>
      <c r="J18" s="90"/>
      <c r="K18" s="93"/>
      <c r="L18" s="87"/>
    </row>
    <row r="19" spans="1:12" ht="16.5" thickBot="1" x14ac:dyDescent="0.3">
      <c r="A19" s="14" t="s">
        <v>12</v>
      </c>
      <c r="B19" s="10">
        <f>SUM(B16:B18)</f>
        <v>0</v>
      </c>
      <c r="C19" s="11">
        <f t="shared" ref="C19:I19" si="0">SUM(C16:C18)</f>
        <v>0</v>
      </c>
      <c r="D19" s="11">
        <f t="shared" si="0"/>
        <v>0</v>
      </c>
      <c r="E19" s="12">
        <f t="shared" si="0"/>
        <v>0</v>
      </c>
      <c r="F19" s="10">
        <f t="shared" si="0"/>
        <v>0</v>
      </c>
      <c r="G19" s="11">
        <f t="shared" si="0"/>
        <v>0</v>
      </c>
      <c r="H19" s="11">
        <f t="shared" si="0"/>
        <v>0</v>
      </c>
      <c r="I19" s="12">
        <f t="shared" si="0"/>
        <v>0</v>
      </c>
      <c r="J19" s="10">
        <f>IFERROR((B19+F19)/$B$7,0)</f>
        <v>0</v>
      </c>
      <c r="K19" s="11">
        <f>IFERROR((D19+H19)/$C$7,0)</f>
        <v>0</v>
      </c>
      <c r="L19" s="32">
        <f>(J19+K19)/2</f>
        <v>0</v>
      </c>
    </row>
    <row r="20" spans="1:12" x14ac:dyDescent="0.25">
      <c r="A20" s="2" t="s">
        <v>76</v>
      </c>
    </row>
    <row r="21" spans="1:12" x14ac:dyDescent="0.25">
      <c r="A21" s="2" t="s">
        <v>72</v>
      </c>
    </row>
    <row r="22" spans="1:12" x14ac:dyDescent="0.25">
      <c r="A22" s="2" t="s">
        <v>87</v>
      </c>
    </row>
    <row r="25" spans="1:12" ht="18" thickBot="1" x14ac:dyDescent="0.3">
      <c r="A25" s="63" t="s">
        <v>24</v>
      </c>
    </row>
    <row r="26" spans="1:12" ht="13.9" customHeight="1" x14ac:dyDescent="0.25">
      <c r="A26" s="74" t="s">
        <v>90</v>
      </c>
      <c r="B26" s="76" t="s">
        <v>27</v>
      </c>
      <c r="C26" s="77"/>
      <c r="D26" s="77"/>
      <c r="E26" s="78"/>
      <c r="F26" s="76" t="s">
        <v>67</v>
      </c>
      <c r="G26" s="77"/>
      <c r="H26" s="77"/>
      <c r="I26" s="78"/>
      <c r="J26" s="82" t="s">
        <v>70</v>
      </c>
      <c r="K26" s="83"/>
      <c r="L26" s="84"/>
    </row>
    <row r="27" spans="1:12" ht="30" customHeight="1" x14ac:dyDescent="0.25">
      <c r="A27" s="75"/>
      <c r="B27" s="6" t="s">
        <v>10</v>
      </c>
      <c r="C27" s="4" t="s">
        <v>29</v>
      </c>
      <c r="D27" s="4" t="s">
        <v>11</v>
      </c>
      <c r="E27" s="7" t="s">
        <v>30</v>
      </c>
      <c r="F27" s="6" t="s">
        <v>10</v>
      </c>
      <c r="G27" s="4" t="s">
        <v>29</v>
      </c>
      <c r="H27" s="4" t="s">
        <v>11</v>
      </c>
      <c r="I27" s="7" t="s">
        <v>30</v>
      </c>
      <c r="J27" s="6">
        <v>2023</v>
      </c>
      <c r="K27" s="4">
        <v>2024</v>
      </c>
      <c r="L27" s="31" t="s">
        <v>31</v>
      </c>
    </row>
    <row r="28" spans="1:12" x14ac:dyDescent="0.25">
      <c r="A28" s="13" t="s">
        <v>7</v>
      </c>
      <c r="B28" s="40"/>
      <c r="C28" s="17"/>
      <c r="D28" s="17"/>
      <c r="E28" s="37"/>
      <c r="F28" s="40"/>
      <c r="G28" s="17"/>
      <c r="H28" s="17"/>
      <c r="I28" s="37"/>
      <c r="J28" s="88"/>
      <c r="K28" s="91"/>
      <c r="L28" s="85"/>
    </row>
    <row r="29" spans="1:12" x14ac:dyDescent="0.25">
      <c r="A29" s="13" t="s">
        <v>9</v>
      </c>
      <c r="B29" s="79"/>
      <c r="C29" s="80"/>
      <c r="D29" s="80"/>
      <c r="E29" s="81"/>
      <c r="F29" s="40"/>
      <c r="G29" s="17"/>
      <c r="H29" s="17"/>
      <c r="I29" s="37"/>
      <c r="J29" s="89"/>
      <c r="K29" s="92"/>
      <c r="L29" s="86"/>
    </row>
    <row r="30" spans="1:12" x14ac:dyDescent="0.25">
      <c r="A30" s="13" t="s">
        <v>8</v>
      </c>
      <c r="B30" s="40"/>
      <c r="C30" s="17"/>
      <c r="D30" s="17"/>
      <c r="E30" s="37"/>
      <c r="F30" s="40"/>
      <c r="G30" s="17"/>
      <c r="H30" s="17"/>
      <c r="I30" s="37"/>
      <c r="J30" s="90"/>
      <c r="K30" s="93"/>
      <c r="L30" s="87"/>
    </row>
    <row r="31" spans="1:12" ht="16.5" thickBot="1" x14ac:dyDescent="0.3">
      <c r="A31" s="14" t="s">
        <v>12</v>
      </c>
      <c r="B31" s="10">
        <f>SUM(B28:B30)</f>
        <v>0</v>
      </c>
      <c r="C31" s="11">
        <f t="shared" ref="C31" si="1">SUM(C28:C30)</f>
        <v>0</v>
      </c>
      <c r="D31" s="11">
        <f t="shared" ref="D31" si="2">SUM(D28:D30)</f>
        <v>0</v>
      </c>
      <c r="E31" s="12">
        <f t="shared" ref="E31" si="3">SUM(E28:E30)</f>
        <v>0</v>
      </c>
      <c r="F31" s="10">
        <f t="shared" ref="F31" si="4">SUM(F28:F30)</f>
        <v>0</v>
      </c>
      <c r="G31" s="11">
        <f t="shared" ref="G31" si="5">SUM(G28:G30)</f>
        <v>0</v>
      </c>
      <c r="H31" s="11">
        <f t="shared" ref="H31" si="6">SUM(H28:H30)</f>
        <v>0</v>
      </c>
      <c r="I31" s="12">
        <f t="shared" ref="I31" si="7">SUM(I28:I30)</f>
        <v>0</v>
      </c>
      <c r="J31" s="10">
        <f>IFERROR((B31+C31+F31+G31)/$B$8,0)</f>
        <v>0</v>
      </c>
      <c r="K31" s="12">
        <f>IFERROR((D31+H31+E31+I31)/$C$8,0)</f>
        <v>0</v>
      </c>
      <c r="L31" s="33">
        <f>(J31+K31)/2</f>
        <v>0</v>
      </c>
    </row>
    <row r="32" spans="1:12" x14ac:dyDescent="0.25">
      <c r="A32" s="2" t="s">
        <v>77</v>
      </c>
    </row>
    <row r="33" spans="1:19" x14ac:dyDescent="0.25">
      <c r="A33" s="2" t="s">
        <v>73</v>
      </c>
    </row>
    <row r="34" spans="1:19" x14ac:dyDescent="0.25">
      <c r="A34" s="2" t="s">
        <v>87</v>
      </c>
    </row>
    <row r="37" spans="1:19" ht="18" thickBot="1" x14ac:dyDescent="0.3">
      <c r="A37" s="63" t="s">
        <v>25</v>
      </c>
    </row>
    <row r="38" spans="1:19" ht="15" customHeight="1" x14ac:dyDescent="0.25">
      <c r="A38" s="74" t="s">
        <v>90</v>
      </c>
      <c r="B38" s="76" t="s">
        <v>27</v>
      </c>
      <c r="C38" s="77"/>
      <c r="D38" s="77"/>
      <c r="E38" s="77"/>
      <c r="F38" s="77"/>
      <c r="G38" s="78"/>
      <c r="H38" s="76" t="s">
        <v>67</v>
      </c>
      <c r="I38" s="77"/>
      <c r="J38" s="77"/>
      <c r="K38" s="77"/>
      <c r="L38" s="77"/>
      <c r="M38" s="78"/>
      <c r="N38" s="76" t="s">
        <v>41</v>
      </c>
      <c r="O38" s="77"/>
      <c r="P38" s="78"/>
      <c r="Q38" s="76" t="s">
        <v>75</v>
      </c>
      <c r="R38" s="77"/>
      <c r="S38" s="78"/>
    </row>
    <row r="39" spans="1:19" ht="30" customHeight="1" x14ac:dyDescent="0.25">
      <c r="A39" s="75"/>
      <c r="B39" s="28" t="s">
        <v>13</v>
      </c>
      <c r="C39" s="24" t="s">
        <v>36</v>
      </c>
      <c r="D39" s="24" t="s">
        <v>10</v>
      </c>
      <c r="E39" s="24" t="s">
        <v>29</v>
      </c>
      <c r="F39" s="24" t="s">
        <v>11</v>
      </c>
      <c r="G39" s="25" t="s">
        <v>30</v>
      </c>
      <c r="H39" s="28" t="s">
        <v>13</v>
      </c>
      <c r="I39" s="24" t="s">
        <v>36</v>
      </c>
      <c r="J39" s="24" t="s">
        <v>10</v>
      </c>
      <c r="K39" s="24" t="s">
        <v>29</v>
      </c>
      <c r="L39" s="24" t="s">
        <v>11</v>
      </c>
      <c r="M39" s="25" t="s">
        <v>30</v>
      </c>
      <c r="N39" s="28">
        <v>2022</v>
      </c>
      <c r="O39" s="24">
        <v>2023</v>
      </c>
      <c r="P39" s="25">
        <v>2024</v>
      </c>
      <c r="Q39" s="28" t="s">
        <v>37</v>
      </c>
      <c r="R39" s="24" t="s">
        <v>38</v>
      </c>
      <c r="S39" s="25" t="s">
        <v>31</v>
      </c>
    </row>
    <row r="40" spans="1:19" x14ac:dyDescent="0.25">
      <c r="A40" s="26" t="s">
        <v>7</v>
      </c>
      <c r="B40" s="40"/>
      <c r="C40" s="17"/>
      <c r="D40" s="17"/>
      <c r="E40" s="17"/>
      <c r="F40" s="17"/>
      <c r="G40" s="37"/>
      <c r="H40" s="40"/>
      <c r="I40" s="17"/>
      <c r="J40" s="17"/>
      <c r="K40" s="17"/>
      <c r="L40" s="17"/>
      <c r="M40" s="37"/>
      <c r="N40" s="8">
        <f>B40+H40</f>
        <v>0</v>
      </c>
      <c r="O40" s="3">
        <f>D40+J40</f>
        <v>0</v>
      </c>
      <c r="P40" s="9">
        <f>F40+L40</f>
        <v>0</v>
      </c>
      <c r="Q40" s="88"/>
      <c r="R40" s="94"/>
      <c r="S40" s="85"/>
    </row>
    <row r="41" spans="1:19" x14ac:dyDescent="0.25">
      <c r="A41" s="26" t="s">
        <v>9</v>
      </c>
      <c r="B41" s="79"/>
      <c r="C41" s="80"/>
      <c r="D41" s="80"/>
      <c r="E41" s="80"/>
      <c r="F41" s="80"/>
      <c r="G41" s="81"/>
      <c r="H41" s="40"/>
      <c r="I41" s="17"/>
      <c r="J41" s="17"/>
      <c r="K41" s="17"/>
      <c r="L41" s="17"/>
      <c r="M41" s="37"/>
      <c r="N41" s="8">
        <f>H41</f>
        <v>0</v>
      </c>
      <c r="O41" s="3">
        <f>J41</f>
        <v>0</v>
      </c>
      <c r="P41" s="9">
        <f>L41</f>
        <v>0</v>
      </c>
      <c r="Q41" s="89"/>
      <c r="R41" s="95"/>
      <c r="S41" s="86"/>
    </row>
    <row r="42" spans="1:19" x14ac:dyDescent="0.25">
      <c r="A42" s="26" t="s">
        <v>8</v>
      </c>
      <c r="B42" s="40"/>
      <c r="C42" s="17"/>
      <c r="D42" s="17"/>
      <c r="E42" s="17"/>
      <c r="F42" s="17"/>
      <c r="G42" s="37"/>
      <c r="H42" s="40"/>
      <c r="I42" s="17"/>
      <c r="J42" s="17"/>
      <c r="K42" s="17"/>
      <c r="L42" s="17"/>
      <c r="M42" s="37"/>
      <c r="N42" s="8">
        <f t="shared" ref="N42" si="8">B42+H42</f>
        <v>0</v>
      </c>
      <c r="O42" s="3">
        <f t="shared" ref="O42" si="9">D42+J42</f>
        <v>0</v>
      </c>
      <c r="P42" s="9">
        <f t="shared" ref="P42" si="10">F42+L42</f>
        <v>0</v>
      </c>
      <c r="Q42" s="90"/>
      <c r="R42" s="96"/>
      <c r="S42" s="87"/>
    </row>
    <row r="43" spans="1:19" ht="16.5" thickBot="1" x14ac:dyDescent="0.3">
      <c r="A43" s="27" t="s">
        <v>12</v>
      </c>
      <c r="B43" s="10">
        <f>SUM(B40:B42)</f>
        <v>0</v>
      </c>
      <c r="C43" s="11">
        <f t="shared" ref="C43" si="11">SUM(C40:C42)</f>
        <v>0</v>
      </c>
      <c r="D43" s="11">
        <f t="shared" ref="D43" si="12">SUM(D40:D42)</f>
        <v>0</v>
      </c>
      <c r="E43" s="11">
        <f t="shared" ref="E43" si="13">SUM(E40:E42)</f>
        <v>0</v>
      </c>
      <c r="F43" s="11">
        <f t="shared" ref="F43" si="14">SUM(F40:F42)</f>
        <v>0</v>
      </c>
      <c r="G43" s="12">
        <f t="shared" ref="G43" si="15">SUM(G40:G42)</f>
        <v>0</v>
      </c>
      <c r="H43" s="10">
        <f t="shared" ref="H43" si="16">SUM(H40:H42)</f>
        <v>0</v>
      </c>
      <c r="I43" s="11">
        <f t="shared" ref="I43" si="17">SUM(I40:I42)</f>
        <v>0</v>
      </c>
      <c r="J43" s="11">
        <f t="shared" ref="J43" si="18">SUM(J40:J42)</f>
        <v>0</v>
      </c>
      <c r="K43" s="11">
        <f t="shared" ref="K43" si="19">SUM(K40:K42)</f>
        <v>0</v>
      </c>
      <c r="L43" s="11">
        <f t="shared" ref="L43" si="20">SUM(L40:L42)</f>
        <v>0</v>
      </c>
      <c r="M43" s="12">
        <f t="shared" ref="M43" si="21">SUM(M40:M42)</f>
        <v>0</v>
      </c>
      <c r="N43" s="10">
        <f t="shared" ref="N43" si="22">SUM(N40:N42)</f>
        <v>0</v>
      </c>
      <c r="O43" s="11">
        <f t="shared" ref="O43" si="23">SUM(O40:O42)</f>
        <v>0</v>
      </c>
      <c r="P43" s="12">
        <f t="shared" ref="P43" si="24">SUM(P40:P42)</f>
        <v>0</v>
      </c>
      <c r="Q43" s="34">
        <f>IFERROR(O43/N43-1,0)</f>
        <v>0</v>
      </c>
      <c r="R43" s="35">
        <f>IFERROR(P43/O43-1,0)</f>
        <v>0</v>
      </c>
      <c r="S43" s="36">
        <f>(Q43+R43)/2</f>
        <v>0</v>
      </c>
    </row>
    <row r="44" spans="1:19" x14ac:dyDescent="0.25">
      <c r="A44" s="2" t="s">
        <v>76</v>
      </c>
    </row>
    <row r="45" spans="1:19" x14ac:dyDescent="0.25">
      <c r="A45" s="2" t="s">
        <v>72</v>
      </c>
    </row>
    <row r="46" spans="1:19" x14ac:dyDescent="0.25">
      <c r="A46" s="2" t="s">
        <v>87</v>
      </c>
    </row>
    <row r="49" spans="1:19" ht="18" thickBot="1" x14ac:dyDescent="0.3">
      <c r="A49" s="63" t="s">
        <v>26</v>
      </c>
    </row>
    <row r="50" spans="1:19" ht="15" customHeight="1" x14ac:dyDescent="0.25">
      <c r="A50" s="74" t="s">
        <v>90</v>
      </c>
      <c r="B50" s="76" t="s">
        <v>27</v>
      </c>
      <c r="C50" s="77"/>
      <c r="D50" s="77"/>
      <c r="E50" s="77"/>
      <c r="F50" s="77"/>
      <c r="G50" s="78"/>
      <c r="H50" s="76" t="s">
        <v>67</v>
      </c>
      <c r="I50" s="77"/>
      <c r="J50" s="77"/>
      <c r="K50" s="77"/>
      <c r="L50" s="77"/>
      <c r="M50" s="78"/>
      <c r="N50" s="76" t="s">
        <v>39</v>
      </c>
      <c r="O50" s="77"/>
      <c r="P50" s="78"/>
      <c r="Q50" s="76" t="s">
        <v>40</v>
      </c>
      <c r="R50" s="77"/>
      <c r="S50" s="78"/>
    </row>
    <row r="51" spans="1:19" ht="30" customHeight="1" x14ac:dyDescent="0.25">
      <c r="A51" s="75"/>
      <c r="B51" s="28" t="s">
        <v>13</v>
      </c>
      <c r="C51" s="24" t="s">
        <v>36</v>
      </c>
      <c r="D51" s="24" t="s">
        <v>10</v>
      </c>
      <c r="E51" s="24" t="s">
        <v>29</v>
      </c>
      <c r="F51" s="24" t="s">
        <v>11</v>
      </c>
      <c r="G51" s="25" t="s">
        <v>30</v>
      </c>
      <c r="H51" s="28" t="s">
        <v>13</v>
      </c>
      <c r="I51" s="24" t="s">
        <v>36</v>
      </c>
      <c r="J51" s="24" t="s">
        <v>10</v>
      </c>
      <c r="K51" s="24" t="s">
        <v>29</v>
      </c>
      <c r="L51" s="24" t="s">
        <v>11</v>
      </c>
      <c r="M51" s="25" t="s">
        <v>30</v>
      </c>
      <c r="N51" s="28">
        <v>2022</v>
      </c>
      <c r="O51" s="24">
        <v>2023</v>
      </c>
      <c r="P51" s="25">
        <v>2024</v>
      </c>
      <c r="Q51" s="28" t="s">
        <v>37</v>
      </c>
      <c r="R51" s="24" t="s">
        <v>38</v>
      </c>
      <c r="S51" s="25" t="s">
        <v>31</v>
      </c>
    </row>
    <row r="52" spans="1:19" x14ac:dyDescent="0.25">
      <c r="A52" s="26" t="s">
        <v>7</v>
      </c>
      <c r="B52" s="40"/>
      <c r="C52" s="17"/>
      <c r="D52" s="17"/>
      <c r="E52" s="17"/>
      <c r="F52" s="17"/>
      <c r="G52" s="37"/>
      <c r="H52" s="40"/>
      <c r="I52" s="17"/>
      <c r="J52" s="17"/>
      <c r="K52" s="17"/>
      <c r="L52" s="17"/>
      <c r="M52" s="37"/>
      <c r="N52" s="8">
        <f>B52+C52+H52+I52</f>
        <v>0</v>
      </c>
      <c r="O52" s="3">
        <f>D52+E52+J52+K52</f>
        <v>0</v>
      </c>
      <c r="P52" s="9">
        <f>F52+G52+L52+M52</f>
        <v>0</v>
      </c>
      <c r="Q52" s="88"/>
      <c r="R52" s="94"/>
      <c r="S52" s="85"/>
    </row>
    <row r="53" spans="1:19" x14ac:dyDescent="0.25">
      <c r="A53" s="26" t="s">
        <v>9</v>
      </c>
      <c r="B53" s="79"/>
      <c r="C53" s="80"/>
      <c r="D53" s="80"/>
      <c r="E53" s="80"/>
      <c r="F53" s="80"/>
      <c r="G53" s="81"/>
      <c r="H53" s="40"/>
      <c r="I53" s="17"/>
      <c r="J53" s="17"/>
      <c r="K53" s="17"/>
      <c r="L53" s="17"/>
      <c r="M53" s="37"/>
      <c r="N53" s="8">
        <f>H53+I53</f>
        <v>0</v>
      </c>
      <c r="O53" s="3">
        <f>J53+K53</f>
        <v>0</v>
      </c>
      <c r="P53" s="9">
        <f>L53+M53</f>
        <v>0</v>
      </c>
      <c r="Q53" s="89"/>
      <c r="R53" s="95"/>
      <c r="S53" s="86"/>
    </row>
    <row r="54" spans="1:19" x14ac:dyDescent="0.25">
      <c r="A54" s="26" t="s">
        <v>8</v>
      </c>
      <c r="B54" s="40"/>
      <c r="C54" s="17"/>
      <c r="D54" s="17"/>
      <c r="E54" s="17"/>
      <c r="F54" s="17"/>
      <c r="G54" s="37"/>
      <c r="H54" s="40"/>
      <c r="I54" s="17"/>
      <c r="J54" s="17"/>
      <c r="K54" s="17"/>
      <c r="L54" s="17"/>
      <c r="M54" s="37"/>
      <c r="N54" s="8">
        <f>B54+C54+H54+I54</f>
        <v>0</v>
      </c>
      <c r="O54" s="3">
        <f>D54+E54+J54+K54</f>
        <v>0</v>
      </c>
      <c r="P54" s="9">
        <f>F54+G54+L54+M54</f>
        <v>0</v>
      </c>
      <c r="Q54" s="90"/>
      <c r="R54" s="96"/>
      <c r="S54" s="87"/>
    </row>
    <row r="55" spans="1:19" ht="16.5" thickBot="1" x14ac:dyDescent="0.3">
      <c r="A55" s="27" t="s">
        <v>12</v>
      </c>
      <c r="B55" s="10">
        <f>SUM(B52:B54)</f>
        <v>0</v>
      </c>
      <c r="C55" s="11">
        <f t="shared" ref="C55:M55" si="25">SUM(C52:C54)</f>
        <v>0</v>
      </c>
      <c r="D55" s="11">
        <f t="shared" si="25"/>
        <v>0</v>
      </c>
      <c r="E55" s="11">
        <f t="shared" si="25"/>
        <v>0</v>
      </c>
      <c r="F55" s="11">
        <f t="shared" si="25"/>
        <v>0</v>
      </c>
      <c r="G55" s="12">
        <f t="shared" si="25"/>
        <v>0</v>
      </c>
      <c r="H55" s="10">
        <f t="shared" si="25"/>
        <v>0</v>
      </c>
      <c r="I55" s="11">
        <f t="shared" si="25"/>
        <v>0</v>
      </c>
      <c r="J55" s="11">
        <f t="shared" si="25"/>
        <v>0</v>
      </c>
      <c r="K55" s="11">
        <f t="shared" si="25"/>
        <v>0</v>
      </c>
      <c r="L55" s="11">
        <f t="shared" si="25"/>
        <v>0</v>
      </c>
      <c r="M55" s="12">
        <f t="shared" si="25"/>
        <v>0</v>
      </c>
      <c r="N55" s="10">
        <f t="shared" ref="N55" si="26">SUM(N52:N54)</f>
        <v>0</v>
      </c>
      <c r="O55" s="11">
        <f t="shared" ref="O55" si="27">SUM(O52:O54)</f>
        <v>0</v>
      </c>
      <c r="P55" s="12">
        <f t="shared" ref="P55" si="28">SUM(P52:P54)</f>
        <v>0</v>
      </c>
      <c r="Q55" s="34">
        <f>IFERROR(O55/N55-1,0)</f>
        <v>0</v>
      </c>
      <c r="R55" s="35">
        <f>IFERROR(P55/O55-1,0)</f>
        <v>0</v>
      </c>
      <c r="S55" s="36">
        <f>(Q55+R55)/2</f>
        <v>0</v>
      </c>
    </row>
    <row r="56" spans="1:19" x14ac:dyDescent="0.25">
      <c r="A56" s="2" t="s">
        <v>77</v>
      </c>
    </row>
    <row r="57" spans="1:19" x14ac:dyDescent="0.25">
      <c r="A57" s="2" t="s">
        <v>73</v>
      </c>
    </row>
    <row r="58" spans="1:19" x14ac:dyDescent="0.25">
      <c r="A58" s="2" t="s">
        <v>87</v>
      </c>
    </row>
  </sheetData>
  <sheetProtection algorithmName="SHA-512" hashValue="WzVxe7lpiRZ3Hs1o6Ldf3qJf97vhCFHk6ZgtWjaDk2ZPopSN3tiQubh3janGR8E9tWsQXsApKX1l1mXLxYFppA==" saltValue="j2jS90pJ/gXK9XzgRJJQ7w==" spinCount="100000" sheet="1" objects="1" scenarios="1"/>
  <protectedRanges>
    <protectedRange sqref="B52:G52 B54:G54 H52:M54" name="範圍5"/>
    <protectedRange sqref="B28:E28 B30:E30 F28:I30" name="範圍3"/>
    <protectedRange sqref="B7:C8" name="範圍1"/>
    <protectedRange sqref="B16:E16 B18:E18 F16:I18" name="範圍2"/>
    <protectedRange sqref="B40:G40 B42:G42 H40:M42" name="範圍4"/>
  </protectedRanges>
  <mergeCells count="30">
    <mergeCell ref="K16:K18"/>
    <mergeCell ref="B53:G53"/>
    <mergeCell ref="N50:P50"/>
    <mergeCell ref="Q50:S50"/>
    <mergeCell ref="Q52:S54"/>
    <mergeCell ref="N38:P38"/>
    <mergeCell ref="Q38:S38"/>
    <mergeCell ref="Q40:S42"/>
    <mergeCell ref="K28:K30"/>
    <mergeCell ref="B29:E29"/>
    <mergeCell ref="B41:G41"/>
    <mergeCell ref="L28:L30"/>
    <mergeCell ref="J26:L26"/>
    <mergeCell ref="J28:J30"/>
    <mergeCell ref="A14:A15"/>
    <mergeCell ref="B14:E14"/>
    <mergeCell ref="F14:I14"/>
    <mergeCell ref="A50:A51"/>
    <mergeCell ref="B50:G50"/>
    <mergeCell ref="H50:M50"/>
    <mergeCell ref="A38:A39"/>
    <mergeCell ref="B38:G38"/>
    <mergeCell ref="H38:M38"/>
    <mergeCell ref="A26:A27"/>
    <mergeCell ref="B26:E26"/>
    <mergeCell ref="F26:I26"/>
    <mergeCell ref="B17:E17"/>
    <mergeCell ref="J14:L14"/>
    <mergeCell ref="L16:L18"/>
    <mergeCell ref="J16:J18"/>
  </mergeCells>
  <phoneticPr fontId="1" type="noConversion"/>
  <dataValidations count="1">
    <dataValidation type="whole" allowBlank="1" showInputMessage="1" showErrorMessage="1" sqref="B7:C8 B16:E16 B18:E18 F16:I18 B28:E28 B30:E30 F28:I30 B40:G40 B42:G42 H40:M42 B52:F52 G52 B54:G54 H52:M54" xr:uid="{68AA019A-644E-4FC0-A067-0DE4403C2D8B}">
      <formula1>0</formula1>
      <formula2>999999999999</formula2>
    </dataValidation>
  </dataValidations>
  <pageMargins left="0.51181102362204722" right="0.51181102362204722" top="0.15748031496062992" bottom="0.15748031496062992" header="0.11811023622047245" footer="0.11811023622047245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C2D72-C00E-4D49-9D90-2F88F79F2AC4}">
  <sheetPr>
    <tabColor theme="4" tint="0.59999389629810485"/>
    <pageSetUpPr fitToPage="1"/>
  </sheetPr>
  <dimension ref="A1:Y25"/>
  <sheetViews>
    <sheetView topLeftCell="A10" zoomScale="85" zoomScaleNormal="85" workbookViewId="0">
      <selection activeCell="J20" sqref="J20:X25"/>
    </sheetView>
  </sheetViews>
  <sheetFormatPr defaultColWidth="9" defaultRowHeight="15.75" x14ac:dyDescent="0.25"/>
  <cols>
    <col min="1" max="1" width="19.42578125" style="17" bestFit="1" customWidth="1"/>
    <col min="2" max="2" width="22" style="17" bestFit="1" customWidth="1"/>
    <col min="3" max="3" width="25.7109375" style="17" bestFit="1" customWidth="1"/>
    <col min="4" max="4" width="15.7109375" style="17" bestFit="1" customWidth="1"/>
    <col min="5" max="5" width="6.28515625" style="17" bestFit="1" customWidth="1"/>
    <col min="6" max="6" width="10.7109375" style="17" bestFit="1" customWidth="1"/>
    <col min="7" max="7" width="15.7109375" style="17" bestFit="1" customWidth="1"/>
    <col min="8" max="8" width="9" style="1"/>
    <col min="9" max="9" width="5" style="1" customWidth="1"/>
    <col min="10" max="10" width="9" style="1"/>
    <col min="11" max="11" width="6.7109375" style="1" customWidth="1"/>
    <col min="12" max="16384" width="9" style="1"/>
  </cols>
  <sheetData>
    <row r="1" spans="1:25" x14ac:dyDescent="0.25">
      <c r="A1" s="16" t="s">
        <v>56</v>
      </c>
      <c r="B1" s="16" t="s">
        <v>35</v>
      </c>
      <c r="C1" s="16" t="s">
        <v>43</v>
      </c>
      <c r="D1" s="16" t="s">
        <v>33</v>
      </c>
      <c r="E1" s="16" t="s">
        <v>68</v>
      </c>
      <c r="F1" s="16" t="s">
        <v>82</v>
      </c>
      <c r="G1" s="16" t="s">
        <v>44</v>
      </c>
      <c r="J1" s="41" t="s">
        <v>83</v>
      </c>
    </row>
    <row r="2" spans="1:25" x14ac:dyDescent="0.25">
      <c r="A2" s="18">
        <v>11210195</v>
      </c>
      <c r="B2" s="18" t="s">
        <v>28</v>
      </c>
      <c r="C2" s="18" t="s">
        <v>59</v>
      </c>
      <c r="D2" s="66">
        <v>100000</v>
      </c>
      <c r="E2" s="19">
        <v>1</v>
      </c>
      <c r="F2" s="29">
        <v>2022</v>
      </c>
      <c r="G2" s="18" t="s">
        <v>7</v>
      </c>
      <c r="H2" s="42" t="s">
        <v>34</v>
      </c>
    </row>
    <row r="3" spans="1:25" x14ac:dyDescent="0.25">
      <c r="A3" s="18">
        <v>11210007</v>
      </c>
      <c r="B3" s="18" t="s">
        <v>94</v>
      </c>
      <c r="C3" s="18" t="s">
        <v>59</v>
      </c>
      <c r="D3" s="66">
        <v>24300</v>
      </c>
      <c r="E3" s="19">
        <v>2</v>
      </c>
      <c r="F3" s="29">
        <v>2022</v>
      </c>
      <c r="G3" s="18" t="s">
        <v>7</v>
      </c>
      <c r="H3" s="42" t="s">
        <v>34</v>
      </c>
      <c r="J3" s="41" t="s">
        <v>65</v>
      </c>
      <c r="K3" s="44"/>
      <c r="L3" s="44"/>
      <c r="M3" s="44"/>
      <c r="Y3" s="1" t="s">
        <v>53</v>
      </c>
    </row>
    <row r="4" spans="1:25" x14ac:dyDescent="0.25">
      <c r="H4" s="42"/>
      <c r="J4" s="52" t="s">
        <v>52</v>
      </c>
    </row>
    <row r="5" spans="1:25" x14ac:dyDescent="0.25">
      <c r="H5" s="42"/>
      <c r="K5" s="54" t="s">
        <v>54</v>
      </c>
    </row>
    <row r="6" spans="1:25" x14ac:dyDescent="0.25">
      <c r="J6" s="52" t="s">
        <v>50</v>
      </c>
      <c r="N6" s="44"/>
      <c r="O6" s="44"/>
      <c r="P6" s="44"/>
    </row>
    <row r="7" spans="1:25" x14ac:dyDescent="0.25">
      <c r="J7" s="52" t="s">
        <v>51</v>
      </c>
    </row>
    <row r="9" spans="1:25" x14ac:dyDescent="0.25">
      <c r="J9" s="57" t="s">
        <v>110</v>
      </c>
      <c r="K9" s="43"/>
    </row>
    <row r="10" spans="1:25" x14ac:dyDescent="0.25">
      <c r="J10" s="56"/>
    </row>
    <row r="11" spans="1:25" x14ac:dyDescent="0.25">
      <c r="J11" s="57" t="s">
        <v>105</v>
      </c>
    </row>
    <row r="12" spans="1:25" x14ac:dyDescent="0.25">
      <c r="J12" s="106" t="s">
        <v>106</v>
      </c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</row>
    <row r="13" spans="1:25" x14ac:dyDescent="0.25">
      <c r="J13" s="97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</row>
    <row r="14" spans="1:25" x14ac:dyDescent="0.25">
      <c r="J14" s="100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2"/>
    </row>
    <row r="15" spans="1:25" x14ac:dyDescent="0.25">
      <c r="J15" s="100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2"/>
    </row>
    <row r="16" spans="1:25" x14ac:dyDescent="0.25">
      <c r="J16" s="100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2"/>
    </row>
    <row r="17" spans="10:24" x14ac:dyDescent="0.25"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10:24" x14ac:dyDescent="0.25">
      <c r="J18" s="103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5"/>
    </row>
    <row r="19" spans="10:24" x14ac:dyDescent="0.25">
      <c r="J19" s="106" t="s">
        <v>107</v>
      </c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/>
    </row>
    <row r="20" spans="10:24" x14ac:dyDescent="0.25">
      <c r="J20" s="97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9"/>
    </row>
    <row r="21" spans="10:24" x14ac:dyDescent="0.25">
      <c r="J21" s="100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2"/>
    </row>
    <row r="22" spans="10:24" x14ac:dyDescent="0.25">
      <c r="J22" s="100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2"/>
    </row>
    <row r="23" spans="10:24" x14ac:dyDescent="0.25">
      <c r="J23" s="100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2"/>
    </row>
    <row r="24" spans="10:24" x14ac:dyDescent="0.25">
      <c r="J24" s="100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2"/>
    </row>
    <row r="25" spans="10:24" x14ac:dyDescent="0.25">
      <c r="J25" s="103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5"/>
    </row>
  </sheetData>
  <sheetProtection algorithmName="SHA-512" hashValue="t1q0dmpvgmi2x9EGz3Aga10W1g6X8hcn1qpr87MgKMCcUt38uSYIa6AegkjEdCCiXlL9Vzu4GvLD3Ul5D0/9tw==" saltValue="z62evYoDQJ2ykkagvS/f6A==" spinCount="100000" sheet="1" objects="1" scenarios="1"/>
  <protectedRanges>
    <protectedRange sqref="J13:X18 J20:X25 A2:H1048576" name="範圍1"/>
  </protectedRanges>
  <mergeCells count="4">
    <mergeCell ref="J13:X18"/>
    <mergeCell ref="J20:X25"/>
    <mergeCell ref="J12:X12"/>
    <mergeCell ref="J19:X19"/>
  </mergeCells>
  <phoneticPr fontId="1" type="noConversion"/>
  <dataValidations count="4">
    <dataValidation type="whole" allowBlank="1" showInputMessage="1" showErrorMessage="1" sqref="F1:F1048576" xr:uid="{CAA8F58F-1270-4FF9-BC84-D1614EB546E1}">
      <formula1>2022</formula1>
      <formula2>2024</formula2>
    </dataValidation>
    <dataValidation type="whole" allowBlank="1" showInputMessage="1" showErrorMessage="1" sqref="E1:E1048576" xr:uid="{4E14D16F-FF5C-4E3C-B0B1-78BF42FD8C33}">
      <formula1>1</formula1>
      <formula2>999999</formula2>
    </dataValidation>
    <dataValidation type="whole" allowBlank="1" showInputMessage="1" showErrorMessage="1" sqref="D1:D1048576" xr:uid="{CE87F144-9AA8-42E2-859A-1D64D9D8ED14}">
      <formula1>-999999999999</formula1>
      <formula2>999999999999</formula2>
    </dataValidation>
    <dataValidation type="whole" allowBlank="1" showInputMessage="1" showErrorMessage="1" sqref="A1:A1048576" xr:uid="{BD9B7F51-ECEC-4AEF-A258-DC4D6E9363AE}">
      <formula1>10000000</formula1>
      <formula2>69999999</formula2>
    </dataValidation>
  </dataValidations>
  <printOptions horizontalCentered="1"/>
  <pageMargins left="0.51181102362204722" right="0.51181102362204722" top="0.15748031496062992" bottom="0.15748031496062992" header="0.11811023622047245" footer="0.11811023622047245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7BC66-8B46-407A-A0F4-1F05277DEA01}">
  <sheetPr>
    <tabColor theme="4" tint="0.59999389629810485"/>
    <pageSetUpPr fitToPage="1"/>
  </sheetPr>
  <dimension ref="A1:AB12"/>
  <sheetViews>
    <sheetView zoomScale="85" zoomScaleNormal="85" workbookViewId="0">
      <selection activeCell="K7" sqref="K7"/>
    </sheetView>
  </sheetViews>
  <sheetFormatPr defaultColWidth="9" defaultRowHeight="15.75" x14ac:dyDescent="0.25"/>
  <cols>
    <col min="1" max="1" width="19.42578125" style="15" bestFit="1" customWidth="1"/>
    <col min="2" max="2" width="22" style="15" bestFit="1" customWidth="1"/>
    <col min="3" max="3" width="25.7109375" style="15" bestFit="1" customWidth="1"/>
    <col min="4" max="4" width="15.7109375" style="15" bestFit="1" customWidth="1"/>
    <col min="5" max="5" width="7.5703125" style="15" bestFit="1" customWidth="1"/>
    <col min="6" max="6" width="10.7109375" style="15" bestFit="1" customWidth="1"/>
    <col min="7" max="7" width="15.7109375" style="15" bestFit="1" customWidth="1"/>
    <col min="8" max="8" width="38.28515625" style="15" bestFit="1" customWidth="1"/>
    <col min="9" max="9" width="20.7109375" style="15" bestFit="1" customWidth="1"/>
    <col min="10" max="10" width="20.7109375" style="15" customWidth="1"/>
    <col min="11" max="11" width="9" style="1"/>
    <col min="12" max="12" width="5" style="1" customWidth="1"/>
    <col min="13" max="13" width="9" style="1"/>
    <col min="14" max="14" width="6.7109375" style="1" customWidth="1"/>
    <col min="15" max="16384" width="9" style="1"/>
  </cols>
  <sheetData>
    <row r="1" spans="1:28" x14ac:dyDescent="0.25">
      <c r="A1" s="16" t="s">
        <v>56</v>
      </c>
      <c r="B1" s="16" t="s">
        <v>35</v>
      </c>
      <c r="C1" s="16" t="s">
        <v>43</v>
      </c>
      <c r="D1" s="16" t="s">
        <v>33</v>
      </c>
      <c r="E1" s="16" t="s">
        <v>68</v>
      </c>
      <c r="F1" s="16" t="s">
        <v>82</v>
      </c>
      <c r="G1" s="16" t="s">
        <v>44</v>
      </c>
      <c r="H1" s="16" t="s">
        <v>98</v>
      </c>
      <c r="I1" s="16" t="s">
        <v>93</v>
      </c>
      <c r="J1" s="16" t="s">
        <v>99</v>
      </c>
      <c r="M1" s="41" t="s">
        <v>84</v>
      </c>
    </row>
    <row r="2" spans="1:28" x14ac:dyDescent="0.25">
      <c r="A2" s="18">
        <v>42519001</v>
      </c>
      <c r="B2" s="18" t="s">
        <v>28</v>
      </c>
      <c r="C2" s="18" t="s">
        <v>32</v>
      </c>
      <c r="D2" s="66">
        <v>1235564</v>
      </c>
      <c r="E2" s="19">
        <v>1</v>
      </c>
      <c r="F2" s="29">
        <v>2022</v>
      </c>
      <c r="G2" s="18" t="s">
        <v>9</v>
      </c>
      <c r="H2" s="65" t="s">
        <v>85</v>
      </c>
      <c r="I2" s="29" t="s">
        <v>86</v>
      </c>
      <c r="J2" s="29" t="s">
        <v>100</v>
      </c>
      <c r="K2" s="42" t="s">
        <v>34</v>
      </c>
      <c r="M2" s="60" t="s">
        <v>88</v>
      </c>
    </row>
    <row r="3" spans="1:28" x14ac:dyDescent="0.25">
      <c r="A3" s="18">
        <v>42519001</v>
      </c>
      <c r="B3" s="18" t="s">
        <v>94</v>
      </c>
      <c r="C3" s="18" t="s">
        <v>32</v>
      </c>
      <c r="D3" s="66">
        <v>370669</v>
      </c>
      <c r="E3" s="19">
        <v>4</v>
      </c>
      <c r="F3" s="29">
        <v>2022</v>
      </c>
      <c r="G3" s="18" t="s">
        <v>9</v>
      </c>
      <c r="H3" s="65" t="s">
        <v>95</v>
      </c>
      <c r="I3" s="29" t="s">
        <v>86</v>
      </c>
      <c r="J3" s="29" t="s">
        <v>100</v>
      </c>
      <c r="K3" s="42" t="s">
        <v>34</v>
      </c>
      <c r="M3" s="60"/>
    </row>
    <row r="4" spans="1:28" x14ac:dyDescent="0.25">
      <c r="A4" s="18">
        <v>11210195</v>
      </c>
      <c r="B4" s="18" t="s">
        <v>28</v>
      </c>
      <c r="C4" s="18" t="s">
        <v>59</v>
      </c>
      <c r="D4" s="66">
        <v>100000</v>
      </c>
      <c r="E4" s="19">
        <v>1</v>
      </c>
      <c r="F4" s="29">
        <v>2022</v>
      </c>
      <c r="G4" s="18" t="s">
        <v>7</v>
      </c>
      <c r="H4" s="65" t="s">
        <v>85</v>
      </c>
      <c r="I4" s="29" t="s">
        <v>100</v>
      </c>
      <c r="J4" s="29" t="s">
        <v>101</v>
      </c>
      <c r="K4" s="42" t="s">
        <v>34</v>
      </c>
      <c r="M4" s="41" t="s">
        <v>65</v>
      </c>
      <c r="N4" s="44"/>
      <c r="O4" s="44"/>
      <c r="P4" s="44"/>
      <c r="AB4" s="1" t="s">
        <v>53</v>
      </c>
    </row>
    <row r="5" spans="1:28" x14ac:dyDescent="0.25">
      <c r="A5" s="18">
        <v>11210007</v>
      </c>
      <c r="B5" s="18" t="s">
        <v>94</v>
      </c>
      <c r="C5" s="18" t="s">
        <v>59</v>
      </c>
      <c r="D5" s="66">
        <v>24300</v>
      </c>
      <c r="E5" s="19">
        <v>2</v>
      </c>
      <c r="F5" s="29">
        <v>2022</v>
      </c>
      <c r="G5" s="18" t="s">
        <v>7</v>
      </c>
      <c r="H5" s="65" t="s">
        <v>95</v>
      </c>
      <c r="I5" s="29" t="s">
        <v>100</v>
      </c>
      <c r="J5" s="29" t="s">
        <v>101</v>
      </c>
      <c r="K5" s="42" t="s">
        <v>34</v>
      </c>
      <c r="M5" s="52" t="s">
        <v>52</v>
      </c>
    </row>
    <row r="6" spans="1:28" x14ac:dyDescent="0.25">
      <c r="K6" s="42"/>
      <c r="N6" s="54" t="s">
        <v>54</v>
      </c>
    </row>
    <row r="7" spans="1:28" x14ac:dyDescent="0.25">
      <c r="K7" s="42"/>
      <c r="M7" s="52" t="s">
        <v>50</v>
      </c>
      <c r="Q7" s="44"/>
      <c r="R7" s="44"/>
      <c r="S7" s="44"/>
    </row>
    <row r="8" spans="1:28" x14ac:dyDescent="0.25">
      <c r="M8" s="52" t="s">
        <v>51</v>
      </c>
    </row>
    <row r="10" spans="1:28" x14ac:dyDescent="0.25">
      <c r="M10" s="2" t="s">
        <v>104</v>
      </c>
    </row>
    <row r="11" spans="1:28" x14ac:dyDescent="0.25">
      <c r="M11" s="2" t="s">
        <v>103</v>
      </c>
    </row>
    <row r="12" spans="1:28" x14ac:dyDescent="0.25">
      <c r="M12" s="2" t="s">
        <v>102</v>
      </c>
    </row>
  </sheetData>
  <sheetProtection algorithmName="SHA-512" hashValue="0qxAYhZ148iMx3TaZ+RWYVQcNddiAi4UNSwpyxGNa9d90JmGT7GHH/1ANjEyKMLU51m9aRt7XbyoqaATvZUrvA==" saltValue="LKwHgTwLHNfAaGmw3Detcw==" spinCount="100000" sheet="1" objects="1" scenarios="1"/>
  <protectedRanges>
    <protectedRange sqref="A2:K1048576" name="範圍1"/>
  </protectedRanges>
  <phoneticPr fontId="1" type="noConversion"/>
  <dataValidations count="4">
    <dataValidation type="whole" allowBlank="1" showInputMessage="1" showErrorMessage="1" sqref="F1:F1048576" xr:uid="{D0BED8EC-5D68-488A-BDE6-8469C4051FC6}">
      <formula1>2022</formula1>
      <formula2>2024</formula2>
    </dataValidation>
    <dataValidation type="whole" allowBlank="1" showInputMessage="1" showErrorMessage="1" sqref="E1:E1048576" xr:uid="{1AA2BE94-A41B-414F-97B5-E25F8A491511}">
      <formula1>1</formula1>
      <formula2>999999</formula2>
    </dataValidation>
    <dataValidation type="whole" allowBlank="1" showInputMessage="1" showErrorMessage="1" sqref="D1:D1048576" xr:uid="{D73B3069-81F4-4542-9980-2AB00C4DCA83}">
      <formula1>-999999999999</formula1>
      <formula2>999999999999</formula2>
    </dataValidation>
    <dataValidation type="whole" allowBlank="1" showInputMessage="1" showErrorMessage="1" sqref="A1:A1048576" xr:uid="{4AB0A6F9-FC1E-4972-B266-00CA14D79E04}">
      <formula1>10000000</formula1>
      <formula2>69999999</formula2>
    </dataValidation>
  </dataValidations>
  <pageMargins left="0.7" right="0.7" top="0.75" bottom="0.75" header="0.3" footer="0.3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BB7A-9170-4C76-8DAA-DEBB316596D7}">
  <sheetPr>
    <tabColor theme="5" tint="0.59999389629810485"/>
    <pageSetUpPr fitToPage="1"/>
  </sheetPr>
  <dimension ref="A1:M54"/>
  <sheetViews>
    <sheetView topLeftCell="A10" workbookViewId="0">
      <selection activeCell="C17" sqref="C17"/>
    </sheetView>
  </sheetViews>
  <sheetFormatPr defaultColWidth="9" defaultRowHeight="15.75" x14ac:dyDescent="0.25"/>
  <cols>
    <col min="1" max="1" width="27" style="2" customWidth="1"/>
    <col min="2" max="19" width="12.42578125" style="2" customWidth="1"/>
    <col min="20" max="16384" width="9" style="2"/>
  </cols>
  <sheetData>
    <row r="1" spans="1:6" ht="20.25" x14ac:dyDescent="0.3">
      <c r="A1" s="5" t="s">
        <v>15</v>
      </c>
    </row>
    <row r="2" spans="1:6" ht="11.45" customHeight="1" x14ac:dyDescent="0.3">
      <c r="A2" s="5"/>
    </row>
    <row r="3" spans="1:6" ht="16.5" x14ac:dyDescent="0.25">
      <c r="A3" s="64" t="s">
        <v>55</v>
      </c>
    </row>
    <row r="5" spans="1:6" ht="18" thickBot="1" x14ac:dyDescent="0.3">
      <c r="A5" s="63" t="s">
        <v>5</v>
      </c>
    </row>
    <row r="6" spans="1:6" ht="30" customHeight="1" x14ac:dyDescent="0.25">
      <c r="A6" s="20" t="s">
        <v>89</v>
      </c>
      <c r="B6" s="21">
        <v>2023</v>
      </c>
      <c r="C6" s="22">
        <v>2024</v>
      </c>
    </row>
    <row r="7" spans="1:6" x14ac:dyDescent="0.25">
      <c r="A7" s="8" t="s">
        <v>4</v>
      </c>
      <c r="B7" s="61">
        <f>'1.綠色保險'!B7</f>
        <v>0</v>
      </c>
      <c r="C7" s="62">
        <f>'1.綠色保險'!C7</f>
        <v>0</v>
      </c>
    </row>
    <row r="8" spans="1:6" ht="16.5" thickBot="1" x14ac:dyDescent="0.3">
      <c r="A8" s="23" t="s">
        <v>6</v>
      </c>
      <c r="B8" s="11">
        <f>'1.綠色保險'!B8</f>
        <v>0</v>
      </c>
      <c r="C8" s="12">
        <f>'1.綠色保險'!C8</f>
        <v>0</v>
      </c>
    </row>
    <row r="9" spans="1:6" x14ac:dyDescent="0.25">
      <c r="A9" s="2" t="s">
        <v>111</v>
      </c>
    </row>
    <row r="10" spans="1:6" x14ac:dyDescent="0.25">
      <c r="A10" s="2" t="s">
        <v>112</v>
      </c>
    </row>
    <row r="13" spans="1:6" ht="18" thickBot="1" x14ac:dyDescent="0.3">
      <c r="A13" s="63" t="s">
        <v>23</v>
      </c>
    </row>
    <row r="14" spans="1:6" x14ac:dyDescent="0.25">
      <c r="A14" s="74" t="s">
        <v>90</v>
      </c>
      <c r="B14" s="76" t="s">
        <v>48</v>
      </c>
      <c r="C14" s="78"/>
      <c r="D14" s="82" t="s">
        <v>69</v>
      </c>
      <c r="E14" s="83"/>
      <c r="F14" s="84"/>
    </row>
    <row r="15" spans="1:6" ht="30" customHeight="1" x14ac:dyDescent="0.25">
      <c r="A15" s="75"/>
      <c r="B15" s="6" t="s">
        <v>10</v>
      </c>
      <c r="C15" s="4" t="s">
        <v>11</v>
      </c>
      <c r="D15" s="6">
        <v>2023</v>
      </c>
      <c r="E15" s="4">
        <v>2024</v>
      </c>
      <c r="F15" s="31" t="s">
        <v>31</v>
      </c>
    </row>
    <row r="16" spans="1:6" x14ac:dyDescent="0.25">
      <c r="A16" s="13" t="s">
        <v>17</v>
      </c>
      <c r="B16" s="40"/>
      <c r="C16" s="17"/>
      <c r="D16" s="88"/>
      <c r="E16" s="91"/>
      <c r="F16" s="109"/>
    </row>
    <row r="17" spans="1:8" ht="31.5" x14ac:dyDescent="0.25">
      <c r="A17" s="45" t="s">
        <v>49</v>
      </c>
      <c r="B17" s="40"/>
      <c r="C17" s="17"/>
      <c r="D17" s="89"/>
      <c r="E17" s="92"/>
      <c r="F17" s="110"/>
    </row>
    <row r="18" spans="1:8" x14ac:dyDescent="0.25">
      <c r="A18" s="13" t="s">
        <v>18</v>
      </c>
      <c r="B18" s="40"/>
      <c r="C18" s="17"/>
      <c r="D18" s="89"/>
      <c r="E18" s="92"/>
      <c r="F18" s="110"/>
    </row>
    <row r="19" spans="1:8" ht="16.5" thickBot="1" x14ac:dyDescent="0.3">
      <c r="A19" s="14" t="s">
        <v>12</v>
      </c>
      <c r="B19" s="10">
        <f>SUM(B16:B18)</f>
        <v>0</v>
      </c>
      <c r="C19" s="11">
        <f>SUM(C16:C18)</f>
        <v>0</v>
      </c>
      <c r="D19" s="10">
        <f>IFERROR(B19/$B$7,0)</f>
        <v>0</v>
      </c>
      <c r="E19" s="11">
        <f>IFERROR(C19/$C$7,0)</f>
        <v>0</v>
      </c>
      <c r="F19" s="32">
        <f>(D19+E19)/2</f>
        <v>0</v>
      </c>
    </row>
    <row r="20" spans="1:8" x14ac:dyDescent="0.25">
      <c r="A20" s="2" t="s">
        <v>78</v>
      </c>
    </row>
    <row r="21" spans="1:8" x14ac:dyDescent="0.25">
      <c r="A21" s="2" t="s">
        <v>74</v>
      </c>
    </row>
    <row r="24" spans="1:8" ht="18" thickBot="1" x14ac:dyDescent="0.3">
      <c r="A24" s="63" t="s">
        <v>24</v>
      </c>
    </row>
    <row r="25" spans="1:8" ht="13.9" customHeight="1" x14ac:dyDescent="0.25">
      <c r="A25" s="74" t="s">
        <v>90</v>
      </c>
      <c r="B25" s="76" t="s">
        <v>47</v>
      </c>
      <c r="C25" s="77"/>
      <c r="D25" s="77"/>
      <c r="E25" s="78"/>
      <c r="F25" s="82" t="s">
        <v>70</v>
      </c>
      <c r="G25" s="83"/>
      <c r="H25" s="84"/>
    </row>
    <row r="26" spans="1:8" ht="30" customHeight="1" x14ac:dyDescent="0.25">
      <c r="A26" s="75"/>
      <c r="B26" s="6" t="s">
        <v>10</v>
      </c>
      <c r="C26" s="4" t="s">
        <v>29</v>
      </c>
      <c r="D26" s="4" t="s">
        <v>11</v>
      </c>
      <c r="E26" s="7" t="s">
        <v>30</v>
      </c>
      <c r="F26" s="6">
        <v>2023</v>
      </c>
      <c r="G26" s="30">
        <v>2024</v>
      </c>
      <c r="H26" s="7" t="s">
        <v>31</v>
      </c>
    </row>
    <row r="27" spans="1:8" x14ac:dyDescent="0.25">
      <c r="A27" s="13" t="s">
        <v>17</v>
      </c>
      <c r="B27" s="40"/>
      <c r="C27" s="17"/>
      <c r="D27" s="17"/>
      <c r="E27" s="37"/>
      <c r="F27" s="88"/>
      <c r="G27" s="91"/>
      <c r="H27" s="109"/>
    </row>
    <row r="28" spans="1:8" ht="31.5" x14ac:dyDescent="0.25">
      <c r="A28" s="45" t="s">
        <v>49</v>
      </c>
      <c r="B28" s="40"/>
      <c r="C28" s="17"/>
      <c r="D28" s="17"/>
      <c r="E28" s="37"/>
      <c r="F28" s="89"/>
      <c r="G28" s="92"/>
      <c r="H28" s="110"/>
    </row>
    <row r="29" spans="1:8" x14ac:dyDescent="0.25">
      <c r="A29" s="13" t="s">
        <v>18</v>
      </c>
      <c r="B29" s="40"/>
      <c r="C29" s="17"/>
      <c r="D29" s="17"/>
      <c r="E29" s="37"/>
      <c r="F29" s="89"/>
      <c r="G29" s="92"/>
      <c r="H29" s="110"/>
    </row>
    <row r="30" spans="1:8" ht="16.5" thickBot="1" x14ac:dyDescent="0.3">
      <c r="A30" s="14" t="s">
        <v>12</v>
      </c>
      <c r="B30" s="10">
        <f>SUM(B27:B29)</f>
        <v>0</v>
      </c>
      <c r="C30" s="11">
        <f>SUM(C27:C29)</f>
        <v>0</v>
      </c>
      <c r="D30" s="11">
        <f>SUM(D27:D29)</f>
        <v>0</v>
      </c>
      <c r="E30" s="12">
        <f>SUM(E27:E29)</f>
        <v>0</v>
      </c>
      <c r="F30" s="10">
        <f>IFERROR((B30+C30)/$B$8,0)</f>
        <v>0</v>
      </c>
      <c r="G30" s="12">
        <f>IFERROR((D30+E30)/$C$8,0)</f>
        <v>0</v>
      </c>
      <c r="H30" s="33">
        <f>(F30+G30)/2</f>
        <v>0</v>
      </c>
    </row>
    <row r="31" spans="1:8" x14ac:dyDescent="0.25">
      <c r="A31" s="2" t="s">
        <v>79</v>
      </c>
    </row>
    <row r="32" spans="1:8" x14ac:dyDescent="0.25">
      <c r="A32" s="2" t="s">
        <v>74</v>
      </c>
    </row>
    <row r="35" spans="1:13" ht="18" thickBot="1" x14ac:dyDescent="0.3">
      <c r="A35" s="63" t="s">
        <v>25</v>
      </c>
    </row>
    <row r="36" spans="1:13" ht="15" customHeight="1" x14ac:dyDescent="0.25">
      <c r="A36" s="74" t="s">
        <v>90</v>
      </c>
      <c r="B36" s="76" t="s">
        <v>47</v>
      </c>
      <c r="C36" s="77"/>
      <c r="D36" s="78"/>
      <c r="E36" s="76" t="s">
        <v>75</v>
      </c>
      <c r="F36" s="77"/>
      <c r="G36" s="78"/>
    </row>
    <row r="37" spans="1:13" ht="30" customHeight="1" x14ac:dyDescent="0.25">
      <c r="A37" s="75"/>
      <c r="B37" s="28" t="s">
        <v>13</v>
      </c>
      <c r="C37" s="24" t="s">
        <v>10</v>
      </c>
      <c r="D37" s="24" t="s">
        <v>11</v>
      </c>
      <c r="E37" s="28" t="s">
        <v>37</v>
      </c>
      <c r="F37" s="24" t="s">
        <v>38</v>
      </c>
      <c r="G37" s="25" t="s">
        <v>31</v>
      </c>
    </row>
    <row r="38" spans="1:13" x14ac:dyDescent="0.25">
      <c r="A38" s="13" t="s">
        <v>17</v>
      </c>
      <c r="B38" s="40"/>
      <c r="C38" s="17"/>
      <c r="D38" s="17"/>
      <c r="E38" s="88"/>
      <c r="F38" s="91"/>
      <c r="G38" s="109"/>
    </row>
    <row r="39" spans="1:13" ht="31.5" x14ac:dyDescent="0.25">
      <c r="A39" s="45" t="s">
        <v>49</v>
      </c>
      <c r="B39" s="40"/>
      <c r="C39" s="17"/>
      <c r="D39" s="17"/>
      <c r="E39" s="89"/>
      <c r="F39" s="92"/>
      <c r="G39" s="110"/>
    </row>
    <row r="40" spans="1:13" x14ac:dyDescent="0.25">
      <c r="A40" s="13" t="s">
        <v>18</v>
      </c>
      <c r="B40" s="40"/>
      <c r="C40" s="17"/>
      <c r="D40" s="17"/>
      <c r="E40" s="89"/>
      <c r="F40" s="92"/>
      <c r="G40" s="110"/>
    </row>
    <row r="41" spans="1:13" ht="16.5" thickBot="1" x14ac:dyDescent="0.3">
      <c r="A41" s="27" t="s">
        <v>12</v>
      </c>
      <c r="B41" s="10">
        <f>SUM(B38:B40)</f>
        <v>0</v>
      </c>
      <c r="C41" s="11">
        <f>SUM(C38:C40)</f>
        <v>0</v>
      </c>
      <c r="D41" s="11">
        <f>SUM(D38:D40)</f>
        <v>0</v>
      </c>
      <c r="E41" s="34">
        <f>IFERROR(C41/B41-1,0)</f>
        <v>0</v>
      </c>
      <c r="F41" s="35">
        <f>IFERROR(D41/C41-1,0)</f>
        <v>0</v>
      </c>
      <c r="G41" s="36">
        <f>(E41+F41)/2</f>
        <v>0</v>
      </c>
    </row>
    <row r="42" spans="1:13" x14ac:dyDescent="0.25">
      <c r="A42" s="2" t="s">
        <v>78</v>
      </c>
    </row>
    <row r="43" spans="1:13" x14ac:dyDescent="0.25">
      <c r="A43" s="2" t="s">
        <v>74</v>
      </c>
    </row>
    <row r="46" spans="1:13" ht="18" thickBot="1" x14ac:dyDescent="0.3">
      <c r="A46" s="63" t="s">
        <v>26</v>
      </c>
    </row>
    <row r="47" spans="1:13" ht="15" customHeight="1" x14ac:dyDescent="0.25">
      <c r="A47" s="74" t="s">
        <v>90</v>
      </c>
      <c r="B47" s="76" t="s">
        <v>47</v>
      </c>
      <c r="C47" s="77"/>
      <c r="D47" s="77"/>
      <c r="E47" s="77"/>
      <c r="F47" s="77"/>
      <c r="G47" s="78"/>
      <c r="H47" s="76" t="s">
        <v>39</v>
      </c>
      <c r="I47" s="77"/>
      <c r="J47" s="78"/>
      <c r="K47" s="76" t="s">
        <v>40</v>
      </c>
      <c r="L47" s="77"/>
      <c r="M47" s="78"/>
    </row>
    <row r="48" spans="1:13" ht="30" customHeight="1" x14ac:dyDescent="0.25">
      <c r="A48" s="75"/>
      <c r="B48" s="28" t="s">
        <v>13</v>
      </c>
      <c r="C48" s="24" t="s">
        <v>36</v>
      </c>
      <c r="D48" s="24" t="s">
        <v>10</v>
      </c>
      <c r="E48" s="24" t="s">
        <v>29</v>
      </c>
      <c r="F48" s="24" t="s">
        <v>11</v>
      </c>
      <c r="G48" s="25" t="s">
        <v>30</v>
      </c>
      <c r="H48" s="28">
        <v>2022</v>
      </c>
      <c r="I48" s="24">
        <v>2023</v>
      </c>
      <c r="J48" s="25">
        <v>2024</v>
      </c>
      <c r="K48" s="28" t="s">
        <v>37</v>
      </c>
      <c r="L48" s="24" t="s">
        <v>38</v>
      </c>
      <c r="M48" s="25" t="s">
        <v>31</v>
      </c>
    </row>
    <row r="49" spans="1:13" x14ac:dyDescent="0.25">
      <c r="A49" s="13" t="s">
        <v>17</v>
      </c>
      <c r="B49" s="40"/>
      <c r="C49" s="17"/>
      <c r="D49" s="17"/>
      <c r="E49" s="17"/>
      <c r="F49" s="17"/>
      <c r="G49" s="37"/>
      <c r="H49" s="8">
        <f>B49+C49</f>
        <v>0</v>
      </c>
      <c r="I49" s="3">
        <f>D49+E49</f>
        <v>0</v>
      </c>
      <c r="J49" s="9">
        <f>F49+G49</f>
        <v>0</v>
      </c>
      <c r="K49" s="88"/>
      <c r="L49" s="91"/>
      <c r="M49" s="109"/>
    </row>
    <row r="50" spans="1:13" ht="31.5" x14ac:dyDescent="0.25">
      <c r="A50" s="45" t="s">
        <v>49</v>
      </c>
      <c r="B50" s="40"/>
      <c r="C50" s="17"/>
      <c r="D50" s="17"/>
      <c r="E50" s="17"/>
      <c r="F50" s="17"/>
      <c r="G50" s="37"/>
      <c r="H50" s="8">
        <f t="shared" ref="H50:H51" si="0">B50+C50</f>
        <v>0</v>
      </c>
      <c r="I50" s="3">
        <f t="shared" ref="I50:I51" si="1">D50+E50</f>
        <v>0</v>
      </c>
      <c r="J50" s="9">
        <f t="shared" ref="J50:J51" si="2">F50+G50</f>
        <v>0</v>
      </c>
      <c r="K50" s="89"/>
      <c r="L50" s="92"/>
      <c r="M50" s="110"/>
    </row>
    <row r="51" spans="1:13" x14ac:dyDescent="0.25">
      <c r="A51" s="13" t="s">
        <v>18</v>
      </c>
      <c r="B51" s="40"/>
      <c r="C51" s="17"/>
      <c r="D51" s="17"/>
      <c r="E51" s="17"/>
      <c r="F51" s="17"/>
      <c r="G51" s="37"/>
      <c r="H51" s="8">
        <f t="shared" si="0"/>
        <v>0</v>
      </c>
      <c r="I51" s="3">
        <f t="shared" si="1"/>
        <v>0</v>
      </c>
      <c r="J51" s="9">
        <f t="shared" si="2"/>
        <v>0</v>
      </c>
      <c r="K51" s="89"/>
      <c r="L51" s="92"/>
      <c r="M51" s="110"/>
    </row>
    <row r="52" spans="1:13" ht="16.5" thickBot="1" x14ac:dyDescent="0.3">
      <c r="A52" s="27" t="s">
        <v>12</v>
      </c>
      <c r="B52" s="10">
        <f t="shared" ref="B52:J52" si="3">SUM(B49:B51)</f>
        <v>0</v>
      </c>
      <c r="C52" s="11">
        <f t="shared" si="3"/>
        <v>0</v>
      </c>
      <c r="D52" s="11">
        <f t="shared" si="3"/>
        <v>0</v>
      </c>
      <c r="E52" s="11">
        <f t="shared" si="3"/>
        <v>0</v>
      </c>
      <c r="F52" s="11">
        <f t="shared" si="3"/>
        <v>0</v>
      </c>
      <c r="G52" s="12">
        <f t="shared" si="3"/>
        <v>0</v>
      </c>
      <c r="H52" s="10">
        <f t="shared" si="3"/>
        <v>0</v>
      </c>
      <c r="I52" s="11">
        <f t="shared" si="3"/>
        <v>0</v>
      </c>
      <c r="J52" s="12">
        <f t="shared" si="3"/>
        <v>0</v>
      </c>
      <c r="K52" s="34">
        <f>IFERROR(I52/H52-1,0)</f>
        <v>0</v>
      </c>
      <c r="L52" s="35">
        <f>IFERROR(J52/I52-1,0)</f>
        <v>0</v>
      </c>
      <c r="M52" s="36">
        <f>(K52+L52)/2</f>
        <v>0</v>
      </c>
    </row>
    <row r="53" spans="1:13" x14ac:dyDescent="0.25">
      <c r="A53" s="2" t="s">
        <v>79</v>
      </c>
    </row>
    <row r="54" spans="1:13" x14ac:dyDescent="0.25">
      <c r="A54" s="2" t="s">
        <v>74</v>
      </c>
    </row>
  </sheetData>
  <sheetProtection algorithmName="SHA-512" hashValue="lSo3CFc+CmoK8RBJen+xhit3lKZ2AFiYxXTTfdNBButqIn9e3a4LFB84AoT3/VZYs/mrIKKmQChuBAHbgGEo8w==" saltValue="iINs2GOWtxRNuKE34s8nVg==" spinCount="100000" sheet="1" objects="1" scenarios="1"/>
  <protectedRanges>
    <protectedRange sqref="B16:C18 B27:E29 B38:D40 B49:G51" name="範圍1"/>
  </protectedRanges>
  <mergeCells count="25">
    <mergeCell ref="B14:C14"/>
    <mergeCell ref="B36:D36"/>
    <mergeCell ref="A47:A48"/>
    <mergeCell ref="B47:G47"/>
    <mergeCell ref="H47:J47"/>
    <mergeCell ref="A25:A26"/>
    <mergeCell ref="B25:E25"/>
    <mergeCell ref="F25:H25"/>
    <mergeCell ref="F27:F29"/>
    <mergeCell ref="G27:G29"/>
    <mergeCell ref="H27:H29"/>
    <mergeCell ref="A14:A15"/>
    <mergeCell ref="D14:F14"/>
    <mergeCell ref="D16:D18"/>
    <mergeCell ref="E16:E18"/>
    <mergeCell ref="F16:F18"/>
    <mergeCell ref="K47:M47"/>
    <mergeCell ref="K49:K51"/>
    <mergeCell ref="L49:L51"/>
    <mergeCell ref="M49:M51"/>
    <mergeCell ref="A36:A37"/>
    <mergeCell ref="E36:G36"/>
    <mergeCell ref="E38:E40"/>
    <mergeCell ref="F38:F40"/>
    <mergeCell ref="G38:G40"/>
  </mergeCells>
  <phoneticPr fontId="1" type="noConversion"/>
  <dataValidations count="1">
    <dataValidation type="whole" allowBlank="1" showInputMessage="1" showErrorMessage="1" sqref="B16:C18 B27:E29 B38:D40 B49:G51" xr:uid="{11AE525A-3C19-4C79-8558-BAC49FC90B67}">
      <formula1>0</formula1>
      <formula2>999999999999</formula2>
    </dataValidation>
  </dataValidations>
  <pageMargins left="0.7" right="0.7" top="0.75" bottom="0.75" header="0.3" footer="0.3"/>
  <pageSetup paperSize="9" scale="53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AAA65-92D3-4C65-9E38-3DC81C36367E}">
  <sheetPr>
    <tabColor theme="5" tint="0.59999389629810485"/>
  </sheetPr>
  <dimension ref="A1:T19"/>
  <sheetViews>
    <sheetView workbookViewId="0">
      <selection activeCell="J14" sqref="J14:T19"/>
    </sheetView>
  </sheetViews>
  <sheetFormatPr defaultColWidth="9" defaultRowHeight="15.75" x14ac:dyDescent="0.25"/>
  <cols>
    <col min="1" max="1" width="19.42578125" style="15" bestFit="1" customWidth="1"/>
    <col min="2" max="2" width="22" style="15" bestFit="1" customWidth="1"/>
    <col min="3" max="3" width="25.7109375" style="15" bestFit="1" customWidth="1"/>
    <col min="4" max="4" width="15.7109375" style="15" bestFit="1" customWidth="1"/>
    <col min="5" max="5" width="6.28515625" style="15" bestFit="1" customWidth="1"/>
    <col min="6" max="7" width="10.7109375" style="15" bestFit="1" customWidth="1"/>
    <col min="8" max="8" width="9" style="1"/>
    <col min="9" max="9" width="5" style="1" customWidth="1"/>
    <col min="10" max="10" width="9" style="1"/>
    <col min="11" max="11" width="6.7109375" style="1" customWidth="1"/>
    <col min="12" max="16384" width="9" style="1"/>
  </cols>
  <sheetData>
    <row r="1" spans="1:20" x14ac:dyDescent="0.25">
      <c r="A1" s="16" t="s">
        <v>56</v>
      </c>
      <c r="B1" s="16" t="s">
        <v>35</v>
      </c>
      <c r="C1" s="16" t="s">
        <v>43</v>
      </c>
      <c r="D1" s="16" t="s">
        <v>33</v>
      </c>
      <c r="E1" s="16" t="s">
        <v>68</v>
      </c>
      <c r="F1" s="16" t="s">
        <v>82</v>
      </c>
      <c r="G1" s="16" t="s">
        <v>58</v>
      </c>
      <c r="J1" s="41" t="s">
        <v>91</v>
      </c>
    </row>
    <row r="2" spans="1:20" x14ac:dyDescent="0.25">
      <c r="A2" s="18">
        <v>42223051</v>
      </c>
      <c r="B2" s="18" t="s">
        <v>28</v>
      </c>
      <c r="C2" s="18" t="s">
        <v>32</v>
      </c>
      <c r="D2" s="66">
        <v>1235564</v>
      </c>
      <c r="E2" s="29">
        <v>1</v>
      </c>
      <c r="F2" s="29">
        <v>2023</v>
      </c>
      <c r="G2" s="29">
        <v>0</v>
      </c>
      <c r="H2" s="42" t="s">
        <v>34</v>
      </c>
      <c r="J2" s="2" t="s">
        <v>60</v>
      </c>
    </row>
    <row r="3" spans="1:20" x14ac:dyDescent="0.25">
      <c r="A3" s="18">
        <v>42223051</v>
      </c>
      <c r="B3" s="18" t="s">
        <v>28</v>
      </c>
      <c r="C3" s="18" t="s">
        <v>59</v>
      </c>
      <c r="D3" s="66">
        <v>5432121</v>
      </c>
      <c r="E3" s="29">
        <v>1</v>
      </c>
      <c r="F3" s="29">
        <v>2024</v>
      </c>
      <c r="G3" s="29">
        <v>1</v>
      </c>
      <c r="H3" s="42" t="s">
        <v>34</v>
      </c>
      <c r="J3" s="57" t="s">
        <v>109</v>
      </c>
      <c r="K3" s="43"/>
    </row>
    <row r="4" spans="1:20" x14ac:dyDescent="0.25">
      <c r="A4" s="18">
        <v>42223051</v>
      </c>
      <c r="B4" s="18" t="s">
        <v>94</v>
      </c>
      <c r="C4" s="18" t="s">
        <v>59</v>
      </c>
      <c r="D4" s="66">
        <v>543212</v>
      </c>
      <c r="E4" s="29">
        <v>2</v>
      </c>
      <c r="F4" s="29">
        <v>2024</v>
      </c>
      <c r="G4" s="29">
        <v>1</v>
      </c>
      <c r="H4" s="42" t="s">
        <v>34</v>
      </c>
      <c r="J4" s="56"/>
    </row>
    <row r="5" spans="1:20" x14ac:dyDescent="0.25">
      <c r="J5" s="57" t="s">
        <v>105</v>
      </c>
    </row>
    <row r="6" spans="1:20" x14ac:dyDescent="0.25">
      <c r="J6" s="106" t="s">
        <v>106</v>
      </c>
      <c r="K6" s="112"/>
      <c r="L6" s="112"/>
      <c r="M6" s="112"/>
      <c r="N6" s="112"/>
      <c r="O6" s="112"/>
      <c r="P6" s="112"/>
      <c r="Q6" s="112"/>
      <c r="R6" s="112"/>
      <c r="S6" s="112"/>
      <c r="T6" s="113"/>
    </row>
    <row r="7" spans="1:20" x14ac:dyDescent="0.25"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x14ac:dyDescent="0.25"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x14ac:dyDescent="0.25"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x14ac:dyDescent="0.25"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x14ac:dyDescent="0.25"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  <row r="12" spans="1:20" x14ac:dyDescent="0.25"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</row>
    <row r="13" spans="1:20" x14ac:dyDescent="0.25">
      <c r="J13" s="106" t="s">
        <v>107</v>
      </c>
      <c r="K13" s="107"/>
      <c r="L13" s="107"/>
      <c r="M13" s="107"/>
      <c r="N13" s="107"/>
      <c r="O13" s="107"/>
      <c r="P13" s="107"/>
      <c r="Q13" s="107"/>
      <c r="R13" s="107"/>
      <c r="S13" s="107"/>
      <c r="T13" s="108"/>
    </row>
    <row r="14" spans="1:20" x14ac:dyDescent="0.25"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spans="1:20" x14ac:dyDescent="0.25"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spans="1:20" x14ac:dyDescent="0.25"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10:20" x14ac:dyDescent="0.25"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spans="10:20" x14ac:dyDescent="0.25"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spans="10:20" x14ac:dyDescent="0.25"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</sheetData>
  <sheetProtection algorithmName="SHA-512" hashValue="Sp15GeiaYtehi0hqzpYQYNVdBBc7w6OF3W8VifzrgXXiwayCJ/1ghm/0yltHje5hmUkyIYtuocmwOHeHdvF70w==" saltValue="sF/GHTnVcIekcroRH91RgA==" spinCount="100000" sheet="1" objects="1" scenarios="1"/>
  <protectedRanges>
    <protectedRange sqref="A2:H1048576 J7:T12 J14:T19" name="範圍1"/>
  </protectedRanges>
  <mergeCells count="4">
    <mergeCell ref="J7:T12"/>
    <mergeCell ref="J14:T19"/>
    <mergeCell ref="J6:T6"/>
    <mergeCell ref="J13:T13"/>
  </mergeCells>
  <phoneticPr fontId="1" type="noConversion"/>
  <dataValidations count="5">
    <dataValidation type="whole" allowBlank="1" showInputMessage="1" showErrorMessage="1" sqref="D1:D1048576" xr:uid="{9DA229FD-909E-44C7-9950-A707FB330CA9}">
      <formula1>-999999999999</formula1>
      <formula2>999999999999</formula2>
    </dataValidation>
    <dataValidation type="whole" allowBlank="1" showInputMessage="1" showErrorMessage="1" sqref="E1:E1048576" xr:uid="{42A00DFB-EA32-453D-B57B-3CB6B630B5B0}">
      <formula1>0</formula1>
      <formula2>999999</formula2>
    </dataValidation>
    <dataValidation type="whole" allowBlank="1" showInputMessage="1" showErrorMessage="1" sqref="F1:F1048576" xr:uid="{00C9D7F2-FDF5-48E3-B04A-32F73298DA21}">
      <formula1>2022</formula1>
      <formula2>2024</formula2>
    </dataValidation>
    <dataValidation type="whole" allowBlank="1" showInputMessage="1" showErrorMessage="1" sqref="G1:G1048576" xr:uid="{E26E84AB-29EA-4A14-A2CC-10A11524E7C6}">
      <formula1>0</formula1>
      <formula2>3</formula2>
    </dataValidation>
    <dataValidation type="whole" allowBlank="1" showInputMessage="1" showErrorMessage="1" sqref="A1:A1048576" xr:uid="{7728088A-3604-48FC-BC6D-2A4565F785E9}">
      <formula1>10000000</formula1>
      <formula2>69999999</formula2>
    </dataValidation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BB821-5811-4B7D-A63E-C0F13A906C91}">
  <sheetPr>
    <tabColor theme="5" tint="-0.249977111117893"/>
    <pageSetUpPr fitToPage="1"/>
  </sheetPr>
  <dimension ref="A1:M54"/>
  <sheetViews>
    <sheetView topLeftCell="A25" workbookViewId="0">
      <selection activeCell="H35" sqref="H35"/>
    </sheetView>
  </sheetViews>
  <sheetFormatPr defaultColWidth="9" defaultRowHeight="15.75" x14ac:dyDescent="0.25"/>
  <cols>
    <col min="1" max="1" width="23.5703125" style="2" customWidth="1"/>
    <col min="2" max="8" width="12.42578125" style="2" customWidth="1"/>
    <col min="9" max="13" width="12.42578125" style="1" customWidth="1"/>
    <col min="14" max="16384" width="9" style="1"/>
  </cols>
  <sheetData>
    <row r="1" spans="1:6" ht="20.25" x14ac:dyDescent="0.3">
      <c r="A1" s="5" t="s">
        <v>16</v>
      </c>
    </row>
    <row r="3" spans="1:6" ht="16.5" x14ac:dyDescent="0.25">
      <c r="A3" s="64" t="s">
        <v>64</v>
      </c>
    </row>
    <row r="5" spans="1:6" ht="18" thickBot="1" x14ac:dyDescent="0.3">
      <c r="A5" s="63" t="s">
        <v>5</v>
      </c>
    </row>
    <row r="6" spans="1:6" ht="30" customHeight="1" x14ac:dyDescent="0.25">
      <c r="A6" s="20" t="s">
        <v>96</v>
      </c>
      <c r="B6" s="21">
        <v>2023</v>
      </c>
      <c r="C6" s="22">
        <v>2024</v>
      </c>
    </row>
    <row r="7" spans="1:6" x14ac:dyDescent="0.25">
      <c r="A7" s="8" t="s">
        <v>4</v>
      </c>
      <c r="B7" s="61">
        <f>'1.綠色保險'!B7</f>
        <v>0</v>
      </c>
      <c r="C7" s="62">
        <f>'1.綠色保險'!C7</f>
        <v>0</v>
      </c>
    </row>
    <row r="8" spans="1:6" ht="16.5" thickBot="1" x14ac:dyDescent="0.3">
      <c r="A8" s="23" t="s">
        <v>6</v>
      </c>
      <c r="B8" s="11">
        <f>'1.綠色保險'!B8</f>
        <v>0</v>
      </c>
      <c r="C8" s="12">
        <f>'1.綠色保險'!C8</f>
        <v>0</v>
      </c>
    </row>
    <row r="9" spans="1:6" x14ac:dyDescent="0.25">
      <c r="A9" s="2" t="s">
        <v>111</v>
      </c>
    </row>
    <row r="10" spans="1:6" x14ac:dyDescent="0.25">
      <c r="A10" s="2" t="s">
        <v>112</v>
      </c>
    </row>
    <row r="13" spans="1:6" ht="18" thickBot="1" x14ac:dyDescent="0.3">
      <c r="A13" s="63" t="s">
        <v>23</v>
      </c>
    </row>
    <row r="14" spans="1:6" x14ac:dyDescent="0.25">
      <c r="A14" s="74" t="s">
        <v>97</v>
      </c>
      <c r="B14" s="76" t="s">
        <v>62</v>
      </c>
      <c r="C14" s="78"/>
      <c r="D14" s="76" t="s">
        <v>69</v>
      </c>
      <c r="E14" s="77"/>
      <c r="F14" s="78"/>
    </row>
    <row r="15" spans="1:6" ht="30" customHeight="1" x14ac:dyDescent="0.25">
      <c r="A15" s="75"/>
      <c r="B15" s="6" t="s">
        <v>10</v>
      </c>
      <c r="C15" s="4" t="s">
        <v>11</v>
      </c>
      <c r="D15" s="28">
        <v>2023</v>
      </c>
      <c r="E15" s="24">
        <v>2024</v>
      </c>
      <c r="F15" s="59" t="s">
        <v>31</v>
      </c>
    </row>
    <row r="16" spans="1:6" x14ac:dyDescent="0.25">
      <c r="A16" s="67" t="s">
        <v>19</v>
      </c>
      <c r="B16" s="40"/>
      <c r="C16" s="17"/>
      <c r="D16" s="88"/>
      <c r="E16" s="91"/>
      <c r="F16" s="109"/>
    </row>
    <row r="17" spans="1:8" x14ac:dyDescent="0.25">
      <c r="A17" s="67" t="s">
        <v>20</v>
      </c>
      <c r="B17" s="40"/>
      <c r="C17" s="17"/>
      <c r="D17" s="89"/>
      <c r="E17" s="92"/>
      <c r="F17" s="110"/>
    </row>
    <row r="18" spans="1:8" x14ac:dyDescent="0.25">
      <c r="A18" s="67" t="s">
        <v>21</v>
      </c>
      <c r="B18" s="40"/>
      <c r="C18" s="17"/>
      <c r="D18" s="89"/>
      <c r="E18" s="92"/>
      <c r="F18" s="110"/>
    </row>
    <row r="19" spans="1:8" ht="31.5" x14ac:dyDescent="0.25">
      <c r="A19" s="68" t="s">
        <v>22</v>
      </c>
      <c r="B19" s="46"/>
      <c r="C19" s="47"/>
      <c r="D19" s="90"/>
      <c r="E19" s="93"/>
      <c r="F19" s="114"/>
    </row>
    <row r="20" spans="1:8" ht="16.5" thickBot="1" x14ac:dyDescent="0.3">
      <c r="A20" s="14" t="s">
        <v>12</v>
      </c>
      <c r="B20" s="10">
        <f>SUM(B16:B19)</f>
        <v>0</v>
      </c>
      <c r="C20" s="11">
        <f t="shared" ref="C20" si="0">SUM(C16:C19)</f>
        <v>0</v>
      </c>
      <c r="D20" s="10">
        <f>IFERROR(B20/$B$7,0)</f>
        <v>0</v>
      </c>
      <c r="E20" s="11">
        <f>IFERROR(C20/$C$7,0)</f>
        <v>0</v>
      </c>
      <c r="F20" s="32">
        <f>(D20+E20)/2</f>
        <v>0</v>
      </c>
    </row>
    <row r="21" spans="1:8" x14ac:dyDescent="0.25">
      <c r="A21" s="2" t="s">
        <v>80</v>
      </c>
    </row>
    <row r="24" spans="1:8" ht="18" thickBot="1" x14ac:dyDescent="0.3">
      <c r="A24" s="63" t="s">
        <v>24</v>
      </c>
    </row>
    <row r="25" spans="1:8" x14ac:dyDescent="0.25">
      <c r="A25" s="74" t="s">
        <v>97</v>
      </c>
      <c r="B25" s="76" t="s">
        <v>61</v>
      </c>
      <c r="C25" s="77"/>
      <c r="D25" s="77"/>
      <c r="E25" s="78"/>
      <c r="F25" s="76" t="s">
        <v>70</v>
      </c>
      <c r="G25" s="77"/>
      <c r="H25" s="78"/>
    </row>
    <row r="26" spans="1:8" ht="30" customHeight="1" x14ac:dyDescent="0.25">
      <c r="A26" s="75"/>
      <c r="B26" s="6" t="s">
        <v>10</v>
      </c>
      <c r="C26" s="4" t="s">
        <v>29</v>
      </c>
      <c r="D26" s="4" t="s">
        <v>11</v>
      </c>
      <c r="E26" s="7" t="s">
        <v>30</v>
      </c>
      <c r="F26" s="28">
        <v>2023</v>
      </c>
      <c r="G26" s="24">
        <v>2024</v>
      </c>
      <c r="H26" s="59" t="s">
        <v>31</v>
      </c>
    </row>
    <row r="27" spans="1:8" x14ac:dyDescent="0.25">
      <c r="A27" s="67" t="s">
        <v>19</v>
      </c>
      <c r="B27" s="40"/>
      <c r="C27" s="17"/>
      <c r="D27" s="17"/>
      <c r="E27" s="37"/>
      <c r="F27" s="88"/>
      <c r="G27" s="91"/>
      <c r="H27" s="109"/>
    </row>
    <row r="28" spans="1:8" x14ac:dyDescent="0.25">
      <c r="A28" s="67" t="s">
        <v>20</v>
      </c>
      <c r="B28" s="40"/>
      <c r="C28" s="17"/>
      <c r="D28" s="17"/>
      <c r="E28" s="37"/>
      <c r="F28" s="89"/>
      <c r="G28" s="92"/>
      <c r="H28" s="110"/>
    </row>
    <row r="29" spans="1:8" x14ac:dyDescent="0.25">
      <c r="A29" s="67" t="s">
        <v>21</v>
      </c>
      <c r="B29" s="40"/>
      <c r="C29" s="17"/>
      <c r="D29" s="17"/>
      <c r="E29" s="37"/>
      <c r="F29" s="89"/>
      <c r="G29" s="92"/>
      <c r="H29" s="110"/>
    </row>
    <row r="30" spans="1:8" ht="31.5" x14ac:dyDescent="0.25">
      <c r="A30" s="68" t="s">
        <v>22</v>
      </c>
      <c r="B30" s="46"/>
      <c r="C30" s="47"/>
      <c r="D30" s="47"/>
      <c r="E30" s="48"/>
      <c r="F30" s="90"/>
      <c r="G30" s="93"/>
      <c r="H30" s="114"/>
    </row>
    <row r="31" spans="1:8" ht="16.5" thickBot="1" x14ac:dyDescent="0.3">
      <c r="A31" s="14" t="s">
        <v>12</v>
      </c>
      <c r="B31" s="10">
        <f>SUM(B27:B30)</f>
        <v>0</v>
      </c>
      <c r="C31" s="11">
        <f t="shared" ref="C31:E31" si="1">SUM(C27:C30)</f>
        <v>0</v>
      </c>
      <c r="D31" s="11">
        <f t="shared" si="1"/>
        <v>0</v>
      </c>
      <c r="E31" s="12">
        <f t="shared" si="1"/>
        <v>0</v>
      </c>
      <c r="F31" s="10">
        <f>IFERROR((B31+C31)/$B$8,0)</f>
        <v>0</v>
      </c>
      <c r="G31" s="12">
        <f>IFERROR((D31+E31)/$C$8,0)</f>
        <v>0</v>
      </c>
      <c r="H31" s="33">
        <f>(F31+G31)/2</f>
        <v>0</v>
      </c>
    </row>
    <row r="32" spans="1:8" x14ac:dyDescent="0.25">
      <c r="A32" s="2" t="s">
        <v>81</v>
      </c>
    </row>
    <row r="35" spans="1:13" ht="18" thickBot="1" x14ac:dyDescent="0.3">
      <c r="A35" s="63" t="s">
        <v>25</v>
      </c>
    </row>
    <row r="36" spans="1:13" x14ac:dyDescent="0.25">
      <c r="A36" s="115" t="s">
        <v>97</v>
      </c>
      <c r="B36" s="76" t="s">
        <v>61</v>
      </c>
      <c r="C36" s="77"/>
      <c r="D36" s="78"/>
      <c r="E36" s="76" t="s">
        <v>75</v>
      </c>
      <c r="F36" s="77"/>
      <c r="G36" s="78"/>
    </row>
    <row r="37" spans="1:13" ht="30" customHeight="1" x14ac:dyDescent="0.25">
      <c r="A37" s="116"/>
      <c r="B37" s="28" t="s">
        <v>13</v>
      </c>
      <c r="C37" s="24" t="s">
        <v>10</v>
      </c>
      <c r="D37" s="24" t="s">
        <v>11</v>
      </c>
      <c r="E37" s="28" t="s">
        <v>37</v>
      </c>
      <c r="F37" s="24" t="s">
        <v>38</v>
      </c>
      <c r="G37" s="25" t="s">
        <v>31</v>
      </c>
    </row>
    <row r="38" spans="1:13" x14ac:dyDescent="0.25">
      <c r="A38" s="67" t="s">
        <v>19</v>
      </c>
      <c r="B38" s="40"/>
      <c r="C38" s="17"/>
      <c r="D38" s="17"/>
      <c r="E38" s="88"/>
      <c r="F38" s="91"/>
      <c r="G38" s="109"/>
    </row>
    <row r="39" spans="1:13" x14ac:dyDescent="0.25">
      <c r="A39" s="67" t="s">
        <v>20</v>
      </c>
      <c r="B39" s="40"/>
      <c r="C39" s="17"/>
      <c r="D39" s="17"/>
      <c r="E39" s="89"/>
      <c r="F39" s="92"/>
      <c r="G39" s="110"/>
    </row>
    <row r="40" spans="1:13" x14ac:dyDescent="0.25">
      <c r="A40" s="67" t="s">
        <v>21</v>
      </c>
      <c r="B40" s="40"/>
      <c r="C40" s="17"/>
      <c r="D40" s="17"/>
      <c r="E40" s="89"/>
      <c r="F40" s="92"/>
      <c r="G40" s="110"/>
    </row>
    <row r="41" spans="1:13" ht="31.5" x14ac:dyDescent="0.25">
      <c r="A41" s="68" t="s">
        <v>22</v>
      </c>
      <c r="B41" s="46"/>
      <c r="C41" s="47"/>
      <c r="D41" s="47"/>
      <c r="E41" s="90"/>
      <c r="F41" s="93"/>
      <c r="G41" s="114"/>
    </row>
    <row r="42" spans="1:13" ht="16.5" thickBot="1" x14ac:dyDescent="0.3">
      <c r="A42" s="14" t="s">
        <v>12</v>
      </c>
      <c r="B42" s="10">
        <f t="shared" ref="B42:D42" si="2">SUM(B38:B41)</f>
        <v>0</v>
      </c>
      <c r="C42" s="11">
        <f t="shared" si="2"/>
        <v>0</v>
      </c>
      <c r="D42" s="11">
        <f t="shared" si="2"/>
        <v>0</v>
      </c>
      <c r="E42" s="34">
        <f>IFERROR(C42/B42-1,0)</f>
        <v>0</v>
      </c>
      <c r="F42" s="35">
        <f>IFERROR(D42/C42-1,0)</f>
        <v>0</v>
      </c>
      <c r="G42" s="36">
        <f>(E42+F42)/2</f>
        <v>0</v>
      </c>
    </row>
    <row r="43" spans="1:13" x14ac:dyDescent="0.25">
      <c r="A43" s="2" t="s">
        <v>80</v>
      </c>
    </row>
    <row r="46" spans="1:13" ht="18" thickBot="1" x14ac:dyDescent="0.3">
      <c r="A46" s="63" t="s">
        <v>26</v>
      </c>
    </row>
    <row r="47" spans="1:13" x14ac:dyDescent="0.25">
      <c r="A47" s="115" t="s">
        <v>97</v>
      </c>
      <c r="B47" s="76" t="s">
        <v>61</v>
      </c>
      <c r="C47" s="77"/>
      <c r="D47" s="77"/>
      <c r="E47" s="77"/>
      <c r="F47" s="77"/>
      <c r="G47" s="78"/>
      <c r="H47" s="76" t="s">
        <v>39</v>
      </c>
      <c r="I47" s="77"/>
      <c r="J47" s="78"/>
      <c r="K47" s="76" t="s">
        <v>40</v>
      </c>
      <c r="L47" s="77"/>
      <c r="M47" s="78"/>
    </row>
    <row r="48" spans="1:13" ht="30" customHeight="1" x14ac:dyDescent="0.25">
      <c r="A48" s="116"/>
      <c r="B48" s="28" t="s">
        <v>13</v>
      </c>
      <c r="C48" s="24" t="s">
        <v>36</v>
      </c>
      <c r="D48" s="24" t="s">
        <v>10</v>
      </c>
      <c r="E48" s="24" t="s">
        <v>29</v>
      </c>
      <c r="F48" s="24" t="s">
        <v>11</v>
      </c>
      <c r="G48" s="25" t="s">
        <v>30</v>
      </c>
      <c r="H48" s="28">
        <v>2022</v>
      </c>
      <c r="I48" s="24">
        <v>2023</v>
      </c>
      <c r="J48" s="25">
        <v>2024</v>
      </c>
      <c r="K48" s="28" t="s">
        <v>37</v>
      </c>
      <c r="L48" s="24" t="s">
        <v>38</v>
      </c>
      <c r="M48" s="25" t="s">
        <v>31</v>
      </c>
    </row>
    <row r="49" spans="1:13" x14ac:dyDescent="0.25">
      <c r="A49" s="67" t="s">
        <v>19</v>
      </c>
      <c r="B49" s="40"/>
      <c r="C49" s="17"/>
      <c r="D49" s="17"/>
      <c r="E49" s="17"/>
      <c r="F49" s="17"/>
      <c r="G49" s="37"/>
      <c r="H49" s="8">
        <f>B49+C49</f>
        <v>0</v>
      </c>
      <c r="I49" s="3">
        <f>D49+E49</f>
        <v>0</v>
      </c>
      <c r="J49" s="9">
        <f>F49+G49</f>
        <v>0</v>
      </c>
      <c r="K49" s="88"/>
      <c r="L49" s="91"/>
      <c r="M49" s="109"/>
    </row>
    <row r="50" spans="1:13" x14ac:dyDescent="0.25">
      <c r="A50" s="67" t="s">
        <v>20</v>
      </c>
      <c r="B50" s="40"/>
      <c r="C50" s="17"/>
      <c r="D50" s="17"/>
      <c r="E50" s="17"/>
      <c r="F50" s="17"/>
      <c r="G50" s="37"/>
      <c r="H50" s="8">
        <f t="shared" ref="H50:H52" si="3">B50+C50</f>
        <v>0</v>
      </c>
      <c r="I50" s="3">
        <f t="shared" ref="I50:I52" si="4">D50+E50</f>
        <v>0</v>
      </c>
      <c r="J50" s="9">
        <f t="shared" ref="J50:J52" si="5">F50+G50</f>
        <v>0</v>
      </c>
      <c r="K50" s="89"/>
      <c r="L50" s="92"/>
      <c r="M50" s="110"/>
    </row>
    <row r="51" spans="1:13" x14ac:dyDescent="0.25">
      <c r="A51" s="67" t="s">
        <v>21</v>
      </c>
      <c r="B51" s="40"/>
      <c r="C51" s="17"/>
      <c r="D51" s="17"/>
      <c r="E51" s="17"/>
      <c r="F51" s="17"/>
      <c r="G51" s="37"/>
      <c r="H51" s="8">
        <f t="shared" si="3"/>
        <v>0</v>
      </c>
      <c r="I51" s="3">
        <f t="shared" si="4"/>
        <v>0</v>
      </c>
      <c r="J51" s="9">
        <f t="shared" si="5"/>
        <v>0</v>
      </c>
      <c r="K51" s="89"/>
      <c r="L51" s="92"/>
      <c r="M51" s="110"/>
    </row>
    <row r="52" spans="1:13" ht="31.5" x14ac:dyDescent="0.25">
      <c r="A52" s="68" t="s">
        <v>22</v>
      </c>
      <c r="B52" s="46"/>
      <c r="C52" s="47"/>
      <c r="D52" s="47"/>
      <c r="E52" s="47"/>
      <c r="F52" s="47"/>
      <c r="G52" s="48"/>
      <c r="H52" s="49">
        <f t="shared" si="3"/>
        <v>0</v>
      </c>
      <c r="I52" s="50">
        <f t="shared" si="4"/>
        <v>0</v>
      </c>
      <c r="J52" s="51">
        <f t="shared" si="5"/>
        <v>0</v>
      </c>
      <c r="K52" s="90"/>
      <c r="L52" s="93"/>
      <c r="M52" s="114"/>
    </row>
    <row r="53" spans="1:13" ht="16.5" thickBot="1" x14ac:dyDescent="0.3">
      <c r="A53" s="14" t="s">
        <v>12</v>
      </c>
      <c r="B53" s="10">
        <f>SUM(B49:B52)</f>
        <v>0</v>
      </c>
      <c r="C53" s="11">
        <f t="shared" ref="C53:G53" si="6">SUM(C49:C52)</f>
        <v>0</v>
      </c>
      <c r="D53" s="11">
        <f t="shared" si="6"/>
        <v>0</v>
      </c>
      <c r="E53" s="11">
        <f t="shared" si="6"/>
        <v>0</v>
      </c>
      <c r="F53" s="11">
        <f t="shared" si="6"/>
        <v>0</v>
      </c>
      <c r="G53" s="12">
        <f t="shared" si="6"/>
        <v>0</v>
      </c>
      <c r="H53" s="10">
        <f t="shared" ref="H53" si="7">SUM(H49:H52)</f>
        <v>0</v>
      </c>
      <c r="I53" s="11">
        <f t="shared" ref="I53" si="8">SUM(I49:I52)</f>
        <v>0</v>
      </c>
      <c r="J53" s="12">
        <f t="shared" ref="J53" si="9">SUM(J49:J52)</f>
        <v>0</v>
      </c>
      <c r="K53" s="34">
        <f>IFERROR(I53/H53-1,0)</f>
        <v>0</v>
      </c>
      <c r="L53" s="35">
        <f>IFERROR(J53/I53-1,0)</f>
        <v>0</v>
      </c>
      <c r="M53" s="36">
        <f>(K53+L53)/2</f>
        <v>0</v>
      </c>
    </row>
    <row r="54" spans="1:13" x14ac:dyDescent="0.25">
      <c r="A54" s="2" t="s">
        <v>81</v>
      </c>
    </row>
  </sheetData>
  <sheetProtection algorithmName="SHA-512" hashValue="eWYQViDAT7uUfvLs75/dsMTZ/nV7vpOTTwEKJNG5VLCB6v5PeMdG8zjqyqxQx3V0WdohJN2DM3MlV+G03C0v3Q==" saltValue="a33T25gVsHtEI/6xZgllXg==" spinCount="100000" sheet="1" objects="1" scenarios="1"/>
  <protectedRanges>
    <protectedRange sqref="B16:C19 B27:E30 B38:D41 B49:G52" name="範圍1"/>
  </protectedRanges>
  <mergeCells count="25">
    <mergeCell ref="A47:A48"/>
    <mergeCell ref="B47:G47"/>
    <mergeCell ref="H47:J47"/>
    <mergeCell ref="K47:M47"/>
    <mergeCell ref="K49:K52"/>
    <mergeCell ref="L49:L52"/>
    <mergeCell ref="M49:M52"/>
    <mergeCell ref="A36:A37"/>
    <mergeCell ref="B36:D36"/>
    <mergeCell ref="E36:G36"/>
    <mergeCell ref="E38:E41"/>
    <mergeCell ref="F38:F41"/>
    <mergeCell ref="G38:G41"/>
    <mergeCell ref="A25:A26"/>
    <mergeCell ref="B25:E25"/>
    <mergeCell ref="F25:H25"/>
    <mergeCell ref="F27:F30"/>
    <mergeCell ref="G27:G30"/>
    <mergeCell ref="H27:H30"/>
    <mergeCell ref="A14:A15"/>
    <mergeCell ref="B14:C14"/>
    <mergeCell ref="D14:F14"/>
    <mergeCell ref="D16:D19"/>
    <mergeCell ref="E16:E19"/>
    <mergeCell ref="F16:F19"/>
  </mergeCells>
  <phoneticPr fontId="1" type="noConversion"/>
  <dataValidations count="1">
    <dataValidation type="whole" allowBlank="1" showInputMessage="1" showErrorMessage="1" sqref="B16:C19 B27:E30 B38:D41 B49:G52" xr:uid="{B5883C98-0B1D-4832-987C-C4A9EA4D946A}">
      <formula1>0</formula1>
      <formula2>999999999999</formula2>
    </dataValidation>
  </dataValidations>
  <pageMargins left="0.51181102362204722" right="0.51181102362204722" top="0.15748031496062992" bottom="0.15748031496062992" header="0.11811023622047244" footer="0.11811023622047244"/>
  <pageSetup paperSize="9" scale="61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2D38-3038-4A9C-86E5-9310C12F073D}">
  <sheetPr>
    <tabColor theme="5" tint="-0.249977111117893"/>
    <pageSetUpPr fitToPage="1"/>
  </sheetPr>
  <dimension ref="A1:T19"/>
  <sheetViews>
    <sheetView workbookViewId="0">
      <selection activeCell="I14" sqref="I14:T19"/>
    </sheetView>
  </sheetViews>
  <sheetFormatPr defaultColWidth="9" defaultRowHeight="15.75" x14ac:dyDescent="0.25"/>
  <cols>
    <col min="1" max="1" width="19.42578125" style="15" bestFit="1" customWidth="1"/>
    <col min="2" max="2" width="22" style="15" bestFit="1" customWidth="1"/>
    <col min="3" max="3" width="25.7109375" style="15" bestFit="1" customWidth="1"/>
    <col min="4" max="4" width="15.7109375" style="15" bestFit="1" customWidth="1"/>
    <col min="5" max="5" width="6.28515625" style="15" bestFit="1" customWidth="1"/>
    <col min="6" max="6" width="10.7109375" style="15" bestFit="1" customWidth="1"/>
    <col min="7" max="7" width="9" style="1"/>
    <col min="8" max="8" width="5" style="1" customWidth="1"/>
    <col min="9" max="9" width="7.42578125" style="1" customWidth="1"/>
    <col min="10" max="10" width="6.7109375" style="1" customWidth="1"/>
    <col min="11" max="16384" width="9" style="1"/>
  </cols>
  <sheetData>
    <row r="1" spans="1:20" x14ac:dyDescent="0.25">
      <c r="A1" s="16" t="s">
        <v>56</v>
      </c>
      <c r="B1" s="16" t="s">
        <v>35</v>
      </c>
      <c r="C1" s="16" t="s">
        <v>43</v>
      </c>
      <c r="D1" s="16" t="s">
        <v>33</v>
      </c>
      <c r="E1" s="16" t="s">
        <v>68</v>
      </c>
      <c r="F1" s="16" t="s">
        <v>82</v>
      </c>
      <c r="I1" s="41" t="s">
        <v>92</v>
      </c>
    </row>
    <row r="2" spans="1:20" x14ac:dyDescent="0.25">
      <c r="A2" s="18">
        <v>42223167</v>
      </c>
      <c r="B2" s="18" t="s">
        <v>28</v>
      </c>
      <c r="C2" s="18" t="s">
        <v>32</v>
      </c>
      <c r="D2" s="66">
        <v>123556</v>
      </c>
      <c r="E2" s="19">
        <v>1</v>
      </c>
      <c r="F2" s="29">
        <v>2022</v>
      </c>
      <c r="G2" s="42" t="s">
        <v>34</v>
      </c>
      <c r="I2" s="2" t="s">
        <v>63</v>
      </c>
    </row>
    <row r="3" spans="1:20" x14ac:dyDescent="0.25">
      <c r="A3" s="18">
        <v>42223168</v>
      </c>
      <c r="B3" s="18" t="s">
        <v>28</v>
      </c>
      <c r="C3" s="18" t="s">
        <v>59</v>
      </c>
      <c r="D3" s="66">
        <v>543212</v>
      </c>
      <c r="E3" s="19">
        <v>1</v>
      </c>
      <c r="F3" s="29">
        <v>2023</v>
      </c>
      <c r="G3" s="42" t="s">
        <v>34</v>
      </c>
      <c r="I3" s="53" t="s">
        <v>108</v>
      </c>
      <c r="J3" s="43"/>
    </row>
    <row r="4" spans="1:20" x14ac:dyDescent="0.25">
      <c r="A4" s="18">
        <v>42223168</v>
      </c>
      <c r="B4" s="18" t="s">
        <v>94</v>
      </c>
      <c r="C4" s="18" t="s">
        <v>59</v>
      </c>
      <c r="D4" s="66">
        <v>25000</v>
      </c>
      <c r="E4" s="19">
        <v>3</v>
      </c>
      <c r="F4" s="29">
        <v>2023</v>
      </c>
      <c r="G4" s="42" t="s">
        <v>34</v>
      </c>
      <c r="I4" s="41"/>
    </row>
    <row r="5" spans="1:20" x14ac:dyDescent="0.25">
      <c r="I5" s="57" t="s">
        <v>105</v>
      </c>
    </row>
    <row r="6" spans="1:20" x14ac:dyDescent="0.25">
      <c r="I6" s="106" t="s">
        <v>106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3"/>
    </row>
    <row r="7" spans="1:20" x14ac:dyDescent="0.25"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x14ac:dyDescent="0.25"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x14ac:dyDescent="0.25"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x14ac:dyDescent="0.25"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x14ac:dyDescent="0.25"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</row>
    <row r="12" spans="1:20" x14ac:dyDescent="0.25"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</row>
    <row r="13" spans="1:20" x14ac:dyDescent="0.25">
      <c r="I13" s="106" t="s">
        <v>107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</row>
    <row r="14" spans="1:20" x14ac:dyDescent="0.25"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</row>
    <row r="15" spans="1:20" x14ac:dyDescent="0.25"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</row>
    <row r="16" spans="1:20" x14ac:dyDescent="0.25"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</row>
    <row r="17" spans="9:20" x14ac:dyDescent="0.25"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</row>
    <row r="18" spans="9:20" x14ac:dyDescent="0.25"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</row>
    <row r="19" spans="9:20" x14ac:dyDescent="0.25"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</row>
  </sheetData>
  <sheetProtection algorithmName="SHA-512" hashValue="3S18xy8xPhqkCuhL6epqQURS+4vkLRiFYpNJoUchocwT0ZlvjOB2+rWNTxDpNetFHI7B6TW+TEGayYHTllchIw==" saltValue="2l6lwtbNUVtgWIQ3kZr/Bw==" spinCount="100000" sheet="1" objects="1" scenarios="1"/>
  <protectedRanges>
    <protectedRange sqref="A2:G1048576 I7:T12 I14:T19" name="範圍1"/>
  </protectedRanges>
  <mergeCells count="4">
    <mergeCell ref="I7:T12"/>
    <mergeCell ref="I14:T19"/>
    <mergeCell ref="I6:T6"/>
    <mergeCell ref="I13:T13"/>
  </mergeCells>
  <phoneticPr fontId="1" type="noConversion"/>
  <dataValidations count="4">
    <dataValidation type="whole" allowBlank="1" showInputMessage="1" showErrorMessage="1" sqref="A1:A1048576" xr:uid="{081E8C83-AADF-45BC-8D92-4951A7D0AAE0}">
      <formula1>10000000</formula1>
      <formula2>69999999</formula2>
    </dataValidation>
    <dataValidation type="whole" allowBlank="1" showInputMessage="1" showErrorMessage="1" sqref="D1:D1048576" xr:uid="{F58EAD93-5E9B-4F0A-A0F4-5DF26CE60CF4}">
      <formula1>-999999999999</formula1>
      <formula2>999999999999</formula2>
    </dataValidation>
    <dataValidation type="whole" allowBlank="1" showInputMessage="1" showErrorMessage="1" sqref="E1:E1048576" xr:uid="{BB40806C-52E1-452B-A7AA-979CBEC26CF0}">
      <formula1>1</formula1>
      <formula2>999999</formula2>
    </dataValidation>
    <dataValidation type="whole" allowBlank="1" showInputMessage="1" showErrorMessage="1" sqref="F1:F1048576" xr:uid="{8DFD4137-8460-4DC7-B1E8-43A084C7969B}">
      <formula1>2022</formula1>
      <formula2>2024</formula2>
    </dataValidation>
  </dataValidation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4</vt:i4>
      </vt:variant>
    </vt:vector>
  </HeadingPairs>
  <TitlesOfParts>
    <vt:vector size="12" baseType="lpstr">
      <vt:lpstr>首頁</vt:lpstr>
      <vt:lpstr>1.綠色保險</vt:lpstr>
      <vt:lpstr>附表1-1 保險商品屬綠色保險</vt:lpstr>
      <vt:lpstr>附表1-2 綠色保險_其他資料附件</vt:lpstr>
      <vt:lpstr>2.資安保險</vt:lpstr>
      <vt:lpstr>附表2-1 資安保險資料附件</vt:lpstr>
      <vt:lpstr>3.農業保險</vt:lpstr>
      <vt:lpstr>附表3-1 農業保險資料附件</vt:lpstr>
      <vt:lpstr>'附表1-1 保險商品屬綠色保險'!Print_Area</vt:lpstr>
      <vt:lpstr>'附表1-2 綠色保險_其他資料附件'!Print_Area</vt:lpstr>
      <vt:lpstr>'附表2-1 資安保險資料附件'!Print_Area</vt:lpstr>
      <vt:lpstr>'附表3-1 農業保險資料附件'!Print_Area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莊耀程</dc:creator>
  <cp:lastModifiedBy>邱莉玉</cp:lastModifiedBy>
  <cp:lastPrinted>2024-12-25T02:21:34Z</cp:lastPrinted>
  <dcterms:created xsi:type="dcterms:W3CDTF">2015-06-05T18:19:34Z</dcterms:created>
  <dcterms:modified xsi:type="dcterms:W3CDTF">2024-12-25T02:22:13Z</dcterms:modified>
</cp:coreProperties>
</file>